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6" windowWidth="22980" windowHeight="8496" activeTab="2"/>
  </bookViews>
  <sheets>
    <sheet name="02" sheetId="2" r:id="rId1"/>
    <sheet name="01" sheetId="3" r:id="rId2"/>
    <sheet name="03" sheetId="4" r:id="rId3"/>
  </sheets>
  <externalReferences>
    <externalReference r:id="rId4"/>
    <externalReference r:id="rId5"/>
  </externalReferences>
  <calcPr calcId="144525"/>
</workbook>
</file>

<file path=xl/calcChain.xml><?xml version="1.0" encoding="utf-8"?>
<calcChain xmlns="http://schemas.openxmlformats.org/spreadsheetml/2006/main">
  <c r="E15" i="2" l="1"/>
  <c r="F15" i="2"/>
  <c r="C20" i="2"/>
  <c r="E25" i="2"/>
  <c r="D21" i="2"/>
  <c r="D19" i="2" s="1"/>
  <c r="D16" i="2"/>
  <c r="D15" i="2" s="1"/>
  <c r="M16" i="3"/>
  <c r="D10" i="3"/>
  <c r="E10" i="3"/>
  <c r="I10" i="3"/>
  <c r="J10" i="3"/>
  <c r="K10" i="3"/>
  <c r="L10" i="3"/>
  <c r="N10" i="3"/>
  <c r="P10" i="3"/>
  <c r="R10" i="3"/>
  <c r="S10" i="3"/>
  <c r="T10" i="3"/>
  <c r="M15" i="3"/>
  <c r="O15" i="3"/>
  <c r="K38" i="3"/>
  <c r="O14" i="3"/>
  <c r="M14" i="3"/>
  <c r="L40" i="3"/>
  <c r="M40" i="3" s="1"/>
  <c r="O16" i="3"/>
  <c r="K44" i="3"/>
  <c r="K42" i="3"/>
  <c r="K43" i="3" s="1"/>
  <c r="G16" i="3"/>
  <c r="G13" i="3"/>
  <c r="D13" i="3"/>
  <c r="G18" i="4" l="1"/>
  <c r="F10" i="4"/>
  <c r="H10" i="4"/>
  <c r="I10" i="4"/>
  <c r="K10" i="4"/>
  <c r="L10" i="4"/>
  <c r="N10" i="4"/>
  <c r="O10" i="4"/>
  <c r="P10" i="4"/>
  <c r="R10" i="4"/>
  <c r="S10" i="4"/>
  <c r="E10" i="4"/>
  <c r="F11" i="4"/>
  <c r="H11" i="4"/>
  <c r="I11" i="4"/>
  <c r="J11" i="4"/>
  <c r="J10" i="4" s="1"/>
  <c r="K11" i="4"/>
  <c r="L11" i="4"/>
  <c r="N11" i="4"/>
  <c r="O11" i="4"/>
  <c r="P11" i="4"/>
  <c r="R11" i="4"/>
  <c r="E11" i="4"/>
  <c r="K12" i="4" l="1"/>
  <c r="G12" i="4" s="1"/>
  <c r="Q12" i="4" s="1"/>
  <c r="M12" i="4" s="1"/>
  <c r="K17" i="4"/>
  <c r="G17" i="4" s="1"/>
  <c r="Q17" i="4" s="1"/>
  <c r="M17" i="4" s="1"/>
  <c r="G19" i="4"/>
  <c r="Q19" i="4" s="1"/>
  <c r="M19" i="4" s="1"/>
  <c r="G16" i="4"/>
  <c r="Q16" i="4" s="1"/>
  <c r="M16" i="4" s="1"/>
  <c r="K15" i="4"/>
  <c r="G15" i="4" s="1"/>
  <c r="Q15" i="4" s="1"/>
  <c r="M15" i="4" s="1"/>
  <c r="G14" i="4"/>
  <c r="Q14" i="4" s="1"/>
  <c r="M14" i="4" s="1"/>
  <c r="K13" i="4"/>
  <c r="G13" i="4" s="1"/>
  <c r="Q13" i="4" s="1"/>
  <c r="M13" i="4" s="1"/>
  <c r="E24" i="2"/>
  <c r="C25" i="2"/>
  <c r="C24" i="2" s="1"/>
  <c r="C23" i="2"/>
  <c r="E21" i="2"/>
  <c r="E19" i="2" s="1"/>
  <c r="C17" i="2"/>
  <c r="C16" i="2"/>
  <c r="C14" i="2"/>
  <c r="C11" i="2" s="1"/>
  <c r="E11" i="2"/>
  <c r="D11" i="2"/>
  <c r="F9" i="2"/>
  <c r="F8" i="2" s="1"/>
  <c r="F6" i="2" s="1"/>
  <c r="J7" i="2"/>
  <c r="I7" i="2"/>
  <c r="AA17" i="3"/>
  <c r="G17" i="3"/>
  <c r="F17" i="3"/>
  <c r="AA16" i="3"/>
  <c r="H16" i="3"/>
  <c r="F16" i="3"/>
  <c r="X16" i="3" s="1"/>
  <c r="AA15" i="3"/>
  <c r="X15" i="3"/>
  <c r="H15" i="3"/>
  <c r="AA14" i="3"/>
  <c r="H14" i="3"/>
  <c r="G14" i="3"/>
  <c r="F14" i="3"/>
  <c r="X14" i="3" s="1"/>
  <c r="AA13" i="3"/>
  <c r="X13" i="3"/>
  <c r="O13" i="3"/>
  <c r="Y13" i="3" s="1"/>
  <c r="M13" i="3"/>
  <c r="H13" i="3" s="1"/>
  <c r="AA12" i="3"/>
  <c r="T12" i="3"/>
  <c r="T11" i="3" s="1"/>
  <c r="S12" i="3"/>
  <c r="S11" i="3" s="1"/>
  <c r="R12" i="3"/>
  <c r="R11" i="3" s="1"/>
  <c r="N12" i="3"/>
  <c r="N11" i="3" s="1"/>
  <c r="L12" i="3"/>
  <c r="K12" i="3"/>
  <c r="J12" i="3"/>
  <c r="J11" i="3" s="1"/>
  <c r="I12" i="3"/>
  <c r="I11" i="3" s="1"/>
  <c r="E12" i="3"/>
  <c r="E11" i="3" s="1"/>
  <c r="C12" i="3"/>
  <c r="V8" i="3"/>
  <c r="C15" i="2" l="1"/>
  <c r="C11" i="3"/>
  <c r="C10" i="3" s="1"/>
  <c r="K11" i="3"/>
  <c r="L11" i="3"/>
  <c r="F12" i="3"/>
  <c r="D12" i="3"/>
  <c r="M12" i="3"/>
  <c r="H12" i="3"/>
  <c r="E9" i="2"/>
  <c r="E8" i="2" s="1"/>
  <c r="E6" i="2" s="1"/>
  <c r="Q18" i="4"/>
  <c r="G11" i="4"/>
  <c r="G10" i="4" s="1"/>
  <c r="C21" i="2"/>
  <c r="C19" i="2" s="1"/>
  <c r="D24" i="2"/>
  <c r="G12" i="3"/>
  <c r="G11" i="3" s="1"/>
  <c r="G10" i="3" s="1"/>
  <c r="V13" i="3"/>
  <c r="P12" i="3"/>
  <c r="Y16" i="3"/>
  <c r="P11" i="3" l="1"/>
  <c r="F11" i="3"/>
  <c r="F10" i="3" s="1"/>
  <c r="H11" i="3"/>
  <c r="H10" i="3" s="1"/>
  <c r="M11" i="3"/>
  <c r="M10" i="3" s="1"/>
  <c r="D11" i="3"/>
  <c r="X12" i="3"/>
  <c r="V15" i="3"/>
  <c r="C9" i="2"/>
  <c r="C8" i="2" s="1"/>
  <c r="C6" i="2" s="1"/>
  <c r="D9" i="2"/>
  <c r="M18" i="4"/>
  <c r="M11" i="4" s="1"/>
  <c r="M10" i="4" s="1"/>
  <c r="Q11" i="4"/>
  <c r="Q10" i="4" s="1"/>
  <c r="Q12" i="3"/>
  <c r="O12" i="3"/>
  <c r="V16" i="3"/>
  <c r="V14" i="3"/>
  <c r="Y15" i="3"/>
  <c r="Y14" i="3"/>
  <c r="D8" i="2" l="1"/>
  <c r="O11" i="3"/>
  <c r="Q11" i="3"/>
  <c r="Q10" i="3" s="1"/>
  <c r="R8" i="4"/>
  <c r="G8" i="4"/>
  <c r="K8" i="4"/>
  <c r="O8" i="4"/>
  <c r="H8" i="4"/>
  <c r="L8" i="4"/>
  <c r="P8" i="4"/>
  <c r="E8" i="4"/>
  <c r="I8" i="4"/>
  <c r="M8" i="4"/>
  <c r="Q8" i="4"/>
  <c r="F8" i="4"/>
  <c r="J8" i="4"/>
  <c r="N8" i="4"/>
  <c r="Y11" i="3"/>
  <c r="Y12" i="3"/>
  <c r="V12" i="3"/>
  <c r="I8" i="2" l="1"/>
  <c r="D6" i="2"/>
  <c r="V11" i="3"/>
  <c r="O10" i="3"/>
  <c r="S4" i="3"/>
  <c r="V10" i="3" l="1"/>
</calcChain>
</file>

<file path=xl/sharedStrings.xml><?xml version="1.0" encoding="utf-8"?>
<sst xmlns="http://schemas.openxmlformats.org/spreadsheetml/2006/main" count="172" uniqueCount="111">
  <si>
    <t>TT</t>
  </si>
  <si>
    <t>Danh mục dự án</t>
  </si>
  <si>
    <t>Địa điểm</t>
  </si>
  <si>
    <t>Ghi chú</t>
  </si>
  <si>
    <t>Số, ngày, tháng, năm</t>
  </si>
  <si>
    <t>NSTW</t>
  </si>
  <si>
    <t>NS huyện</t>
  </si>
  <si>
    <t>Nguồn khác</t>
  </si>
  <si>
    <t>Xã Thạch Châu</t>
  </si>
  <si>
    <t>ĐVT: triệu đồng</t>
  </si>
  <si>
    <t>Nội dung, công việc cần thực hiện để đạt chuẩn</t>
  </si>
  <si>
    <t>1. Nhu cầu kinh phí thực hiện để đạt chuẩn</t>
  </si>
  <si>
    <t>Trong đó:</t>
  </si>
  <si>
    <t>2. Nguồn vốn thực hiện 
(1)</t>
  </si>
  <si>
    <t>Trong đó</t>
  </si>
  <si>
    <t>Nguồn vốn chưa xác định</t>
  </si>
  <si>
    <t>Ghi chú
(Chi tiết số tiền đã xác định theo từng quyết định, văn bản cụ thể)</t>
  </si>
  <si>
    <t>Khối lượng đã hoàn thành, nghiệm thu</t>
  </si>
  <si>
    <t>Khối lượng đã hoàn thành, chưa nghiệm thu</t>
  </si>
  <si>
    <t>Khối lượng chưa hoàn thành (ước)</t>
  </si>
  <si>
    <t>2.1 Nguồn vốn đã xác định</t>
  </si>
  <si>
    <t>2.2 Nguồn vốn đã được phê duyệt kế hoạch huy động</t>
  </si>
  <si>
    <t>Cộng</t>
  </si>
  <si>
    <t>Nguồn năm trước chuyển sang</t>
  </si>
  <si>
    <t>Nguồn trực tiếp  NSTW, tỉnh hỗ trợ</t>
  </si>
  <si>
    <t>Nguồn lồng ghép các đề án, chính sách của tỉnh</t>
  </si>
  <si>
    <t>Nguồn NSTW, tỉnh hỗ trợ theo mục tiêu</t>
  </si>
  <si>
    <t>Nguồn ngân sách huyện xã</t>
  </si>
  <si>
    <t>TỔNG CỘNG</t>
  </si>
  <si>
    <t>A</t>
  </si>
  <si>
    <t>cấp huyện</t>
  </si>
  <si>
    <t>B</t>
  </si>
  <si>
    <t>Thực hiện tại các xã</t>
  </si>
  <si>
    <t>Bố trí thanh toán các công trình XDCB NTM còn thiếu vốn (Cụ thể chi tiết có phụ lục 03 kèm theo)</t>
  </si>
  <si>
    <t>Nợ</t>
  </si>
  <si>
    <t>Nội dung</t>
  </si>
  <si>
    <t>Tổng cộng</t>
  </si>
  <si>
    <t>Nguồn vốn đã xác định</t>
  </si>
  <si>
    <t>tổng cộng</t>
  </si>
  <si>
    <t>Nguồn trực tiếp NSTW, tỉnh hỗ trợ</t>
  </si>
  <si>
    <t>-</t>
  </si>
  <si>
    <t>Nguồn dự phòng trung hạn NSTW giai đoạn 2016-2020 thực hiện Chương trình MTQG xây dựng Nông thôn mới</t>
  </si>
  <si>
    <t>Nguồn vốn NSTW thực hiện Chương trình MTQG giảm nghèo bền vững</t>
  </si>
  <si>
    <t>Nguồn NSTW hỗ trợ thực hiện Chương trình NTM năm 2020</t>
  </si>
  <si>
    <t>Nguồn ngân sách tỉnh hỗ trợ xây dựng khu dân cư mẫu theo Nghị quyết số123/2018/NQ-HĐND  của HĐND tỉnh</t>
  </si>
  <si>
    <t>Nguồn Ngân sách huyện, xã</t>
  </si>
  <si>
    <t xml:space="preserve">Nguồn thu tiền sử dụng đất, thuê đất </t>
  </si>
  <si>
    <t>Nguồn ngân sách huyện hỗ trợ từ chính sách Nghị quyết số 124/NQ-HĐND ngày 29/12/2020 của Hội đồng nhân dân huyện</t>
  </si>
  <si>
    <t>Nguồn huy động đóng góp nhân dân bằng ngày công, hiện vật và bằng tiền</t>
  </si>
  <si>
    <t>Nguồn vốn thực hiện tiêu chí cấp huyện</t>
  </si>
  <si>
    <t>Nguồn vốn thực hiện tiêu chí cấp xã</t>
  </si>
  <si>
    <t>X</t>
  </si>
  <si>
    <t xml:space="preserve"> PHỤ LỤC</t>
  </si>
  <si>
    <t xml:space="preserve">       Đơn vị tính: triệu đồng</t>
  </si>
  <si>
    <t>STT</t>
  </si>
  <si>
    <t>Quyết định định đầu tư, Quyết định điều chỉnh (nếu có)</t>
  </si>
  <si>
    <t>Khối lượng thực hiện đã được nghiệm thu đến 10/12/2022</t>
  </si>
  <si>
    <t xml:space="preserve">Số vốn lũy kế đã bố trí </t>
  </si>
  <si>
    <t xml:space="preserve">Tổng mức đầu tư </t>
  </si>
  <si>
    <t xml:space="preserve">Tổng số </t>
  </si>
  <si>
    <t xml:space="preserve">NS tỉnh </t>
  </si>
  <si>
    <t xml:space="preserve">NS xã </t>
  </si>
  <si>
    <t>số dự án</t>
  </si>
  <si>
    <t>Đối với tiêu chí cấp huyện</t>
  </si>
  <si>
    <t>Đối với tiêu chí cấp xã</t>
  </si>
  <si>
    <t>4.1</t>
  </si>
  <si>
    <t>Nâng cấp, mở rộng đường GTNT tỉnh lộ 9 đi các thôn Quang Phú, Kim Ngọc và từ tỉnh lộ 9 đi thôn Hồng Lạc</t>
  </si>
  <si>
    <t>Thạch Châu</t>
  </si>
  <si>
    <t>7777 31/10/2018</t>
  </si>
  <si>
    <t>4.2</t>
  </si>
  <si>
    <t>Trường mầm non Thạch Châu, nhà học 2 tầng 2 phòng</t>
  </si>
  <si>
    <t>33
 21/09/2018</t>
  </si>
  <si>
    <t>4.3</t>
  </si>
  <si>
    <t>Nâng cấp, sửa chữa đê tả nghèn kết hợp đường giao thông phục vụ cứu hộ, cứu nạn xã Thạch Châu, huyện Lộc Hà (đoạn Km35+108 đến Km35+482)</t>
  </si>
  <si>
    <t>126 11/11/2020</t>
  </si>
  <si>
    <t>4.4</t>
  </si>
  <si>
    <t>Nâng cấp đường trục xã đoạn từ QL 281 đi thôn Lâm Châu, xã Thạch Châu</t>
  </si>
  <si>
    <t>130 02/12/2020</t>
  </si>
  <si>
    <t>4.5</t>
  </si>
  <si>
    <t>4.6</t>
  </si>
  <si>
    <t>4.7</t>
  </si>
  <si>
    <t>4.8</t>
  </si>
  <si>
    <t>Đường giao thông trục thôn Minh Quý, xã Thạch Châu</t>
  </si>
  <si>
    <t>70 30/09/2021</t>
  </si>
  <si>
    <t>Chỉnh trang đường Quang Phú đi Châu Hạ, xã Thạch Châu</t>
  </si>
  <si>
    <t>43 03/07/2021</t>
  </si>
  <si>
    <t>Nâng cấp đường trục xã đoạn từ Quốc lộ 281 đi cửa bà Dụng, đoạn từ nhà sách đến vườn ông Đẩu</t>
  </si>
  <si>
    <t>50
28/7/2021</t>
  </si>
  <si>
    <t>Đường giao thông từ Mai Phụ đến đường trục thôn Tiến Châu, xã Thạch Châu</t>
  </si>
  <si>
    <t>31
19/5/2021</t>
  </si>
  <si>
    <t>THẠCH CHÂU</t>
  </si>
  <si>
    <t>TÌNH HÌNH NỢ XÂY DỰNG CƠ BẢN TRONG XÂY DỰNG NÔNG THÔN MỚI ĐẾN THỜI ĐIỂM NGÀY 31/01/2023</t>
  </si>
  <si>
    <t>Số vốn còn thiếu đến 31/01/2023</t>
  </si>
  <si>
    <t>ĐƠN VỊ BÁO CÁO: ỦY BAN NHÂN DÂN XÃ THẠCH CHÂU</t>
  </si>
  <si>
    <t>ỦY BAN NHÂN DÂN XÃ THẠCH CHÂU</t>
  </si>
  <si>
    <t>PHỤ LỤC II: DỰ KIẾN NGUỒN VỐN XÂY DỰNG HUYỆN NÔNG THÔN MỚI ĐẾN NĂM 2023</t>
  </si>
  <si>
    <t>Nguồn vốn đã được phê duyệt kế hoạch huy động năm 2023 (dự kiến)</t>
  </si>
  <si>
    <t>PHỤ LỤC I: CÂN ĐỐI NGUỒN LỰC XÂY DỰNG HUYỆN NÔNG THÔN MỚI ĐẾN NĂM 2023</t>
  </si>
  <si>
    <t>Sử dụng tiền đất năm 2023 để bố trí thanh toán theo Nghị quyết số 35/NQ-HĐND ngày 06/01/2023 của HĐND xã</t>
  </si>
  <si>
    <t>Xây dựng 0,1 km đường GTNT</t>
  </si>
  <si>
    <t>10 triệu từ đề án hỗ trợ xi măng tỉnh; 14 triệu hỗ trợ xi măng huyện; 64 triệu tiền đất xã hưởng năm 2023 ;  12 triệu đóng góp nhân dân</t>
  </si>
  <si>
    <t>Xây dựng 1 km  Kênh mương nội đồng</t>
  </si>
  <si>
    <t>7 triệu từ đề án hỗ trợ xi măng tỉnh; 253 triệu hỗ trợ từ đề án xi măng huyện; 280 triệu tiền đất xã; 10 triệu đóng góp nhân dân</t>
  </si>
  <si>
    <t>Xây dựng KDC thông minh-VM</t>
  </si>
  <si>
    <t>ỦY BAN NHÂN DÂN XÃ</t>
  </si>
  <si>
    <t>Phục hồi, nâng cấp 3 km mặt đường</t>
  </si>
  <si>
    <t>687 triệu từ nguồn NS tỉnh theo Nghị quyết 123/NQ-HĐND tỉnh;1500 nguồn NS huyện theo Nghị quyết của HĐND huyện; 924 Nguồn đóng góp nhân dân; 889 triệu nguồn tiền đất 2023 của xã</t>
  </si>
  <si>
    <t>Nguồn ngân sách tỉnh hỗ trợ thực hiện đề án xi măng năm 2023 theo Nghị quyết số 123/2018/NQ-HĐND  của HĐND tỉnh</t>
  </si>
  <si>
    <t>Nguồn thu khác NS xã</t>
  </si>
  <si>
    <t>Nguồn ngân sách huyện hỗ trợ xã xây dựng khu dân cư  thông minh theo Nghị quyết 66 của HĐND huyện</t>
  </si>
  <si>
    <t>Bố trí tại NQ phân bổ thu chi ngân sách năm 2023
- Nguồn vốn NS tỉnh hỗ trợ khu dân cư thông minh 100tr
 NSX 100 triệu từ nguồn thu khác, 200 triệu nguồn nhân dân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</si>
</sst>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"/>
    <numFmt numFmtId="165" formatCode="_(* #,##0_);_(* \(#,##0\);_(* &quot;-&quot;??_);_(@_)"/>
    <numFmt numFmtId="166" formatCode="_(* #,##0.0_);_(* \(#,##0.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b/>
      <sz val="10"/>
      <name val="Calibri"/>
      <family val="2"/>
      <scheme val="minor"/>
    </font>
    <font>
      <b/>
      <sz val="9"/>
      <name val="Times New Roman"/>
      <family val="1"/>
    </font>
    <font>
      <sz val="10"/>
      <name val="Arial"/>
      <family val="2"/>
    </font>
    <font>
      <sz val="12"/>
      <color theme="1"/>
      <name val="Times New Roman"/>
      <family val="2"/>
    </font>
    <font>
      <sz val="12"/>
      <name val=".VnTime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b/>
      <sz val="14"/>
      <name val="Times New Roman"/>
      <family val="1"/>
    </font>
    <font>
      <i/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1" fillId="0" borderId="0" applyFont="0" applyFill="0" applyBorder="0" applyAlignment="0" applyProtection="0"/>
    <xf numFmtId="0" fontId="12" fillId="0" borderId="0"/>
    <xf numFmtId="43" fontId="13" fillId="0" borderId="0" applyFont="0" applyFill="0" applyBorder="0" applyAlignment="0" applyProtection="0"/>
    <xf numFmtId="0" fontId="2" fillId="0" borderId="0"/>
    <xf numFmtId="0" fontId="10" fillId="0" borderId="0"/>
    <xf numFmtId="0" fontId="2" fillId="0" borderId="0"/>
  </cellStyleXfs>
  <cellXfs count="140">
    <xf numFmtId="0" fontId="0" fillId="0" borderId="0" xfId="0"/>
    <xf numFmtId="0" fontId="2" fillId="2" borderId="0" xfId="0" applyFont="1" applyFill="1"/>
    <xf numFmtId="166" fontId="2" fillId="2" borderId="0" xfId="1" applyNumberFormat="1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166" fontId="5" fillId="2" borderId="0" xfId="1" applyNumberFormat="1" applyFont="1" applyFill="1"/>
    <xf numFmtId="0" fontId="7" fillId="2" borderId="0" xfId="0" applyFont="1" applyFill="1" applyAlignment="1">
      <alignment vertical="center"/>
    </xf>
    <xf numFmtId="166" fontId="7" fillId="2" borderId="0" xfId="1" applyNumberFormat="1" applyFont="1" applyFill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165" fontId="7" fillId="3" borderId="1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0" fontId="7" fillId="3" borderId="1" xfId="0" applyFont="1" applyFill="1" applyBorder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65" fontId="7" fillId="3" borderId="1" xfId="1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top" wrapText="1"/>
    </xf>
    <xf numFmtId="164" fontId="5" fillId="2" borderId="1" xfId="1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vertical="center" wrapText="1"/>
    </xf>
    <xf numFmtId="165" fontId="5" fillId="2" borderId="1" xfId="1" applyNumberFormat="1" applyFont="1" applyFill="1" applyBorder="1" applyAlignment="1">
      <alignment horizontal="right" vertical="center" wrapText="1"/>
    </xf>
    <xf numFmtId="166" fontId="5" fillId="2" borderId="1" xfId="1" applyNumberFormat="1" applyFont="1" applyFill="1" applyBorder="1" applyAlignment="1">
      <alignment horizontal="center" wrapText="1"/>
    </xf>
    <xf numFmtId="165" fontId="5" fillId="2" borderId="1" xfId="1" applyNumberFormat="1" applyFont="1" applyFill="1" applyBorder="1" applyAlignment="1">
      <alignment vertical="center" wrapText="1"/>
    </xf>
    <xf numFmtId="164" fontId="5" fillId="2" borderId="1" xfId="1" applyNumberFormat="1" applyFont="1" applyFill="1" applyBorder="1" applyAlignment="1">
      <alignment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6" fontId="7" fillId="2" borderId="0" xfId="1" applyNumberFormat="1" applyFont="1" applyFill="1"/>
    <xf numFmtId="164" fontId="5" fillId="2" borderId="0" xfId="0" applyNumberFormat="1" applyFont="1" applyFill="1"/>
    <xf numFmtId="0" fontId="5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Continuous" vertical="center" wrapText="1"/>
    </xf>
    <xf numFmtId="3" fontId="14" fillId="2" borderId="1" xfId="0" applyNumberFormat="1" applyFont="1" applyFill="1" applyBorder="1" applyAlignment="1">
      <alignment vertical="center"/>
    </xf>
    <xf numFmtId="0" fontId="14" fillId="2" borderId="0" xfId="0" applyFont="1" applyFill="1" applyAlignment="1">
      <alignment horizontal="center"/>
    </xf>
    <xf numFmtId="10" fontId="14" fillId="2" borderId="0" xfId="2" applyNumberFormat="1" applyFont="1" applyFill="1" applyAlignment="1">
      <alignment horizontal="center" wrapText="1"/>
    </xf>
    <xf numFmtId="164" fontId="14" fillId="2" borderId="0" xfId="0" applyNumberFormat="1" applyFont="1" applyFill="1"/>
    <xf numFmtId="3" fontId="14" fillId="2" borderId="0" xfId="0" applyNumberFormat="1" applyFont="1" applyFill="1"/>
    <xf numFmtId="0" fontId="14" fillId="2" borderId="0" xfId="0" applyFont="1" applyFill="1" applyAlignment="1">
      <alignment horizontal="left" wrapText="1"/>
    </xf>
    <xf numFmtId="0" fontId="14" fillId="2" borderId="0" xfId="0" applyFont="1" applyFill="1"/>
    <xf numFmtId="3" fontId="14" fillId="2" borderId="0" xfId="0" applyNumberFormat="1" applyFont="1" applyFill="1" applyAlignment="1">
      <alignment horizontal="center"/>
    </xf>
    <xf numFmtId="3" fontId="14" fillId="2" borderId="0" xfId="0" applyNumberFormat="1" applyFont="1" applyFill="1" applyAlignment="1">
      <alignment wrapText="1"/>
    </xf>
    <xf numFmtId="4" fontId="14" fillId="2" borderId="0" xfId="0" applyNumberFormat="1" applyFont="1" applyFill="1"/>
    <xf numFmtId="3" fontId="16" fillId="2" borderId="5" xfId="0" applyNumberFormat="1" applyFont="1" applyFill="1" applyBorder="1" applyAlignment="1">
      <alignment horizontal="right" wrapText="1"/>
    </xf>
    <xf numFmtId="0" fontId="14" fillId="2" borderId="0" xfId="0" applyFont="1" applyFill="1" applyAlignment="1">
      <alignment horizontal="center" vertical="center" wrapText="1"/>
    </xf>
    <xf numFmtId="3" fontId="14" fillId="2" borderId="0" xfId="0" applyNumberFormat="1" applyFont="1" applyFill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3" fontId="14" fillId="2" borderId="4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right" vertical="center" wrapText="1"/>
    </xf>
    <xf numFmtId="3" fontId="9" fillId="2" borderId="3" xfId="0" applyNumberFormat="1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164" fontId="9" fillId="2" borderId="1" xfId="0" applyNumberFormat="1" applyFont="1" applyFill="1" applyBorder="1" applyAlignment="1">
      <alignment horizontal="right" vertical="center" wrapText="1"/>
    </xf>
    <xf numFmtId="164" fontId="14" fillId="2" borderId="1" xfId="0" applyNumberFormat="1" applyFont="1" applyFill="1" applyBorder="1" applyAlignment="1">
      <alignment horizontal="left" vertical="center" wrapText="1"/>
    </xf>
    <xf numFmtId="164" fontId="9" fillId="2" borderId="0" xfId="0" applyNumberFormat="1" applyFont="1" applyFill="1" applyAlignment="1">
      <alignment vertical="center"/>
    </xf>
    <xf numFmtId="0" fontId="9" fillId="2" borderId="1" xfId="3" applyFont="1" applyFill="1" applyBorder="1" applyAlignment="1">
      <alignment horizontal="center" vertical="center" wrapText="1"/>
    </xf>
    <xf numFmtId="0" fontId="9" fillId="2" borderId="1" xfId="3" applyFont="1" applyFill="1" applyBorder="1" applyAlignment="1">
      <alignment horizontal="left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3" fontId="9" fillId="2" borderId="0" xfId="0" applyNumberFormat="1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3" fontId="9" fillId="2" borderId="1" xfId="0" applyNumberFormat="1" applyFont="1" applyFill="1" applyBorder="1" applyAlignment="1">
      <alignment vertical="center"/>
    </xf>
    <xf numFmtId="3" fontId="14" fillId="2" borderId="1" xfId="0" applyNumberFormat="1" applyFont="1" applyFill="1" applyBorder="1" applyAlignment="1">
      <alignment horizontal="left" vertical="center" wrapText="1"/>
    </xf>
    <xf numFmtId="0" fontId="14" fillId="2" borderId="0" xfId="0" applyFont="1" applyFill="1" applyAlignment="1">
      <alignment vertical="center" wrapText="1"/>
    </xf>
    <xf numFmtId="0" fontId="14" fillId="2" borderId="0" xfId="0" applyFont="1" applyFill="1" applyAlignment="1">
      <alignment vertical="center"/>
    </xf>
    <xf numFmtId="3" fontId="14" fillId="2" borderId="1" xfId="0" applyNumberFormat="1" applyFont="1" applyFill="1" applyBorder="1" applyAlignment="1">
      <alignment horizontal="center" vertical="center" wrapText="1"/>
    </xf>
    <xf numFmtId="3" fontId="14" fillId="2" borderId="1" xfId="0" applyNumberFormat="1" applyFont="1" applyFill="1" applyBorder="1" applyAlignment="1">
      <alignment vertical="center" wrapText="1"/>
    </xf>
    <xf numFmtId="3" fontId="14" fillId="2" borderId="1" xfId="0" applyNumberFormat="1" applyFont="1" applyFill="1" applyBorder="1" applyAlignment="1">
      <alignment horizontal="right" vertical="center"/>
    </xf>
    <xf numFmtId="3" fontId="14" fillId="2" borderId="1" xfId="0" applyNumberFormat="1" applyFont="1" applyFill="1" applyBorder="1" applyAlignment="1">
      <alignment horizontal="right" vertical="center" wrapText="1"/>
    </xf>
    <xf numFmtId="3" fontId="14" fillId="2" borderId="0" xfId="0" applyNumberFormat="1" applyFont="1" applyFill="1" applyAlignment="1">
      <alignment vertical="center"/>
    </xf>
    <xf numFmtId="0" fontId="14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wrapText="1"/>
    </xf>
    <xf numFmtId="164" fontId="9" fillId="2" borderId="0" xfId="0" applyNumberFormat="1" applyFont="1" applyFill="1"/>
    <xf numFmtId="3" fontId="9" fillId="2" borderId="0" xfId="0" applyNumberFormat="1" applyFont="1" applyFill="1"/>
    <xf numFmtId="0" fontId="9" fillId="2" borderId="0" xfId="0" applyFont="1" applyFill="1"/>
    <xf numFmtId="43" fontId="14" fillId="2" borderId="0" xfId="1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3" fontId="2" fillId="2" borderId="0" xfId="0" applyNumberFormat="1" applyFont="1" applyFill="1" applyAlignment="1">
      <alignment horizontal="center" vertical="center" wrapText="1"/>
    </xf>
    <xf numFmtId="3" fontId="2" fillId="2" borderId="0" xfId="0" applyNumberFormat="1" applyFont="1" applyFill="1" applyAlignment="1">
      <alignment vertical="center" wrapText="1"/>
    </xf>
    <xf numFmtId="3" fontId="14" fillId="2" borderId="0" xfId="0" applyNumberFormat="1" applyFont="1" applyFill="1" applyAlignment="1">
      <alignment vertical="center" wrapText="1"/>
    </xf>
    <xf numFmtId="3" fontId="9" fillId="2" borderId="1" xfId="0" applyNumberFormat="1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justify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justify" vertical="center" wrapText="1"/>
    </xf>
    <xf numFmtId="3" fontId="9" fillId="2" borderId="8" xfId="0" applyNumberFormat="1" applyFont="1" applyFill="1" applyBorder="1" applyAlignment="1">
      <alignment horizontal="right" vertical="center" wrapText="1"/>
    </xf>
    <xf numFmtId="3" fontId="9" fillId="2" borderId="0" xfId="0" applyNumberFormat="1" applyFont="1" applyFill="1" applyAlignment="1">
      <alignment vertical="center" wrapText="1"/>
    </xf>
    <xf numFmtId="0" fontId="2" fillId="2" borderId="0" xfId="0" applyFont="1" applyFill="1" applyAlignment="1">
      <alignment wrapText="1"/>
    </xf>
    <xf numFmtId="0" fontId="14" fillId="2" borderId="1" xfId="0" applyFont="1" applyFill="1" applyBorder="1" applyAlignment="1">
      <alignment horizontal="justify" vertical="center" wrapText="1"/>
    </xf>
    <xf numFmtId="0" fontId="14" fillId="2" borderId="1" xfId="0" quotePrefix="1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justify" vertical="center" wrapText="1"/>
    </xf>
    <xf numFmtId="3" fontId="14" fillId="2" borderId="6" xfId="0" applyNumberFormat="1" applyFont="1" applyFill="1" applyBorder="1" applyAlignment="1">
      <alignment horizontal="right" vertical="center" wrapText="1"/>
    </xf>
    <xf numFmtId="3" fontId="14" fillId="2" borderId="6" xfId="0" applyNumberFormat="1" applyFont="1" applyFill="1" applyBorder="1" applyAlignment="1">
      <alignment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justify" vertical="center" wrapText="1"/>
    </xf>
    <xf numFmtId="3" fontId="14" fillId="2" borderId="7" xfId="0" applyNumberFormat="1" applyFont="1" applyFill="1" applyBorder="1" applyAlignment="1">
      <alignment horizontal="right" vertical="center" wrapText="1"/>
    </xf>
    <xf numFmtId="0" fontId="14" fillId="2" borderId="7" xfId="0" quotePrefix="1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vertical="center" wrapText="1"/>
    </xf>
    <xf numFmtId="3" fontId="14" fillId="2" borderId="7" xfId="0" applyNumberFormat="1" applyFont="1" applyFill="1" applyBorder="1" applyAlignment="1">
      <alignment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justify" vertical="center" wrapText="1"/>
    </xf>
    <xf numFmtId="3" fontId="14" fillId="2" borderId="8" xfId="0" applyNumberFormat="1" applyFont="1" applyFill="1" applyBorder="1" applyAlignment="1">
      <alignment horizontal="right" vertical="center" wrapText="1"/>
    </xf>
    <xf numFmtId="3" fontId="14" fillId="2" borderId="8" xfId="0" applyNumberFormat="1" applyFont="1" applyFill="1" applyBorder="1" applyAlignment="1">
      <alignment vertical="center" wrapText="1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justify" wrapText="1"/>
    </xf>
    <xf numFmtId="3" fontId="2" fillId="2" borderId="0" xfId="0" applyNumberFormat="1" applyFont="1" applyFill="1" applyAlignment="1">
      <alignment wrapText="1"/>
    </xf>
    <xf numFmtId="0" fontId="9" fillId="2" borderId="1" xfId="0" applyFont="1" applyFill="1" applyBorder="1" applyAlignment="1">
      <alignment horizontal="center" vertical="center" wrapText="1"/>
    </xf>
    <xf numFmtId="3" fontId="3" fillId="2" borderId="0" xfId="0" applyNumberFormat="1" applyFont="1" applyFill="1" applyAlignment="1">
      <alignment horizontal="center" wrapText="1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16" fillId="2" borderId="5" xfId="0" applyFont="1" applyFill="1" applyBorder="1" applyAlignment="1">
      <alignment horizontal="right"/>
    </xf>
    <xf numFmtId="3" fontId="9" fillId="2" borderId="1" xfId="0" applyNumberFormat="1" applyFont="1" applyFill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 wrapText="1"/>
    </xf>
    <xf numFmtId="164" fontId="9" fillId="2" borderId="4" xfId="0" applyNumberFormat="1" applyFont="1" applyFill="1" applyBorder="1" applyAlignment="1">
      <alignment horizontal="center" vertical="center" wrapText="1"/>
    </xf>
    <xf numFmtId="3" fontId="9" fillId="2" borderId="0" xfId="0" applyNumberFormat="1" applyFont="1" applyFill="1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10">
    <cellStyle name="Comma" xfId="1" builtinId="3"/>
    <cellStyle name="Comma 2 2 2" xfId="6"/>
    <cellStyle name="Comma 91" xfId="4"/>
    <cellStyle name="Normal" xfId="0" builtinId="0"/>
    <cellStyle name="Normal 12" xfId="3"/>
    <cellStyle name="Normal 2 2" xfId="9"/>
    <cellStyle name="Normal 2 3_Bieu tong hop" xfId="5"/>
    <cellStyle name="Normal 4 10 3" xfId="8"/>
    <cellStyle name="Normal 4 6" xfId="7"/>
    <cellStyle name="Percent" xfId="2" builtinId="5"/>
  </cellStyles>
  <dxfs count="15"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ont>
        <color indexed="20"/>
      </font>
      <fill>
        <patternFill>
          <bgColor indexed="45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KT\Documents\Zalo%20Received%20Files\Nguon%20luc%20huyen%20Loc%20Ha%202-8%20kh&#225;nh%20g&#7917;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cuments\Zalo%20Received%20Files\bao%20cao%20hi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ợ XDCB"/>
      <sheetName val="Tong hop"/>
      <sheetName val="Thuyet minh"/>
    </sheetNames>
    <sheetDataSet>
      <sheetData sheetId="0" refreshError="1"/>
      <sheetData sheetId="1" refreshError="1">
        <row r="10">
          <cell r="G10">
            <v>415212.96734999999</v>
          </cell>
        </row>
        <row r="11">
          <cell r="H11">
            <v>245973.6</v>
          </cell>
          <cell r="O11">
            <v>84029</v>
          </cell>
        </row>
        <row r="33">
          <cell r="H33">
            <v>70305.36735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 luc 01 TH"/>
      <sheetName val="Phu Luc 02 Thuyết minh"/>
      <sheetName val="Phu Luc 03 No"/>
    </sheetNames>
    <sheetDataSet>
      <sheetData sheetId="0">
        <row r="14">
          <cell r="P14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56"/>
  <sheetViews>
    <sheetView workbookViewId="0">
      <selection activeCell="F6" sqref="F6"/>
    </sheetView>
  </sheetViews>
  <sheetFormatPr defaultColWidth="9.109375" defaultRowHeight="15.6" x14ac:dyDescent="0.3"/>
  <cols>
    <col min="1" max="1" width="4.6640625" style="112" customWidth="1"/>
    <col min="2" max="2" width="41.6640625" style="113" customWidth="1"/>
    <col min="3" max="3" width="8.44140625" style="114" bestFit="1" customWidth="1"/>
    <col min="4" max="4" width="10.6640625" style="114" customWidth="1"/>
    <col min="5" max="5" width="13.88671875" style="114" customWidth="1"/>
    <col min="6" max="6" width="13" style="114" customWidth="1"/>
    <col min="7" max="7" width="6.33203125" style="112" bestFit="1" customWidth="1"/>
    <col min="8" max="8" width="14.109375" style="95" hidden="1" customWidth="1"/>
    <col min="9" max="9" width="10.109375" style="95" hidden="1" customWidth="1"/>
    <col min="10" max="10" width="9.33203125" style="95" hidden="1" customWidth="1"/>
    <col min="11" max="11" width="11.88671875" style="95" hidden="1" customWidth="1"/>
    <col min="12" max="255" width="9.109375" style="95"/>
    <col min="256" max="256" width="4.6640625" style="95" customWidth="1"/>
    <col min="257" max="257" width="47.5546875" style="95" customWidth="1"/>
    <col min="258" max="258" width="13.6640625" style="95" customWidth="1"/>
    <col min="259" max="259" width="12" style="95" customWidth="1"/>
    <col min="260" max="260" width="13.88671875" style="95" customWidth="1"/>
    <col min="261" max="261" width="13" style="95" customWidth="1"/>
    <col min="262" max="262" width="12.6640625" style="95" customWidth="1"/>
    <col min="263" max="266" width="0" style="95" hidden="1" customWidth="1"/>
    <col min="267" max="267" width="16.33203125" style="95" customWidth="1"/>
    <col min="268" max="511" width="9.109375" style="95"/>
    <col min="512" max="512" width="4.6640625" style="95" customWidth="1"/>
    <col min="513" max="513" width="47.5546875" style="95" customWidth="1"/>
    <col min="514" max="514" width="13.6640625" style="95" customWidth="1"/>
    <col min="515" max="515" width="12" style="95" customWidth="1"/>
    <col min="516" max="516" width="13.88671875" style="95" customWidth="1"/>
    <col min="517" max="517" width="13" style="95" customWidth="1"/>
    <col min="518" max="518" width="12.6640625" style="95" customWidth="1"/>
    <col min="519" max="522" width="0" style="95" hidden="1" customWidth="1"/>
    <col min="523" max="523" width="16.33203125" style="95" customWidth="1"/>
    <col min="524" max="767" width="9.109375" style="95"/>
    <col min="768" max="768" width="4.6640625" style="95" customWidth="1"/>
    <col min="769" max="769" width="47.5546875" style="95" customWidth="1"/>
    <col min="770" max="770" width="13.6640625" style="95" customWidth="1"/>
    <col min="771" max="771" width="12" style="95" customWidth="1"/>
    <col min="772" max="772" width="13.88671875" style="95" customWidth="1"/>
    <col min="773" max="773" width="13" style="95" customWidth="1"/>
    <col min="774" max="774" width="12.6640625" style="95" customWidth="1"/>
    <col min="775" max="778" width="0" style="95" hidden="1" customWidth="1"/>
    <col min="779" max="779" width="16.33203125" style="95" customWidth="1"/>
    <col min="780" max="1023" width="9.109375" style="95"/>
    <col min="1024" max="1024" width="4.6640625" style="95" customWidth="1"/>
    <col min="1025" max="1025" width="47.5546875" style="95" customWidth="1"/>
    <col min="1026" max="1026" width="13.6640625" style="95" customWidth="1"/>
    <col min="1027" max="1027" width="12" style="95" customWidth="1"/>
    <col min="1028" max="1028" width="13.88671875" style="95" customWidth="1"/>
    <col min="1029" max="1029" width="13" style="95" customWidth="1"/>
    <col min="1030" max="1030" width="12.6640625" style="95" customWidth="1"/>
    <col min="1031" max="1034" width="0" style="95" hidden="1" customWidth="1"/>
    <col min="1035" max="1035" width="16.33203125" style="95" customWidth="1"/>
    <col min="1036" max="1279" width="9.109375" style="95"/>
    <col min="1280" max="1280" width="4.6640625" style="95" customWidth="1"/>
    <col min="1281" max="1281" width="47.5546875" style="95" customWidth="1"/>
    <col min="1282" max="1282" width="13.6640625" style="95" customWidth="1"/>
    <col min="1283" max="1283" width="12" style="95" customWidth="1"/>
    <col min="1284" max="1284" width="13.88671875" style="95" customWidth="1"/>
    <col min="1285" max="1285" width="13" style="95" customWidth="1"/>
    <col min="1286" max="1286" width="12.6640625" style="95" customWidth="1"/>
    <col min="1287" max="1290" width="0" style="95" hidden="1" customWidth="1"/>
    <col min="1291" max="1291" width="16.33203125" style="95" customWidth="1"/>
    <col min="1292" max="1535" width="9.109375" style="95"/>
    <col min="1536" max="1536" width="4.6640625" style="95" customWidth="1"/>
    <col min="1537" max="1537" width="47.5546875" style="95" customWidth="1"/>
    <col min="1538" max="1538" width="13.6640625" style="95" customWidth="1"/>
    <col min="1539" max="1539" width="12" style="95" customWidth="1"/>
    <col min="1540" max="1540" width="13.88671875" style="95" customWidth="1"/>
    <col min="1541" max="1541" width="13" style="95" customWidth="1"/>
    <col min="1542" max="1542" width="12.6640625" style="95" customWidth="1"/>
    <col min="1543" max="1546" width="0" style="95" hidden="1" customWidth="1"/>
    <col min="1547" max="1547" width="16.33203125" style="95" customWidth="1"/>
    <col min="1548" max="1791" width="9.109375" style="95"/>
    <col min="1792" max="1792" width="4.6640625" style="95" customWidth="1"/>
    <col min="1793" max="1793" width="47.5546875" style="95" customWidth="1"/>
    <col min="1794" max="1794" width="13.6640625" style="95" customWidth="1"/>
    <col min="1795" max="1795" width="12" style="95" customWidth="1"/>
    <col min="1796" max="1796" width="13.88671875" style="95" customWidth="1"/>
    <col min="1797" max="1797" width="13" style="95" customWidth="1"/>
    <col min="1798" max="1798" width="12.6640625" style="95" customWidth="1"/>
    <col min="1799" max="1802" width="0" style="95" hidden="1" customWidth="1"/>
    <col min="1803" max="1803" width="16.33203125" style="95" customWidth="1"/>
    <col min="1804" max="2047" width="9.109375" style="95"/>
    <col min="2048" max="2048" width="4.6640625" style="95" customWidth="1"/>
    <col min="2049" max="2049" width="47.5546875" style="95" customWidth="1"/>
    <col min="2050" max="2050" width="13.6640625" style="95" customWidth="1"/>
    <col min="2051" max="2051" width="12" style="95" customWidth="1"/>
    <col min="2052" max="2052" width="13.88671875" style="95" customWidth="1"/>
    <col min="2053" max="2053" width="13" style="95" customWidth="1"/>
    <col min="2054" max="2054" width="12.6640625" style="95" customWidth="1"/>
    <col min="2055" max="2058" width="0" style="95" hidden="1" customWidth="1"/>
    <col min="2059" max="2059" width="16.33203125" style="95" customWidth="1"/>
    <col min="2060" max="2303" width="9.109375" style="95"/>
    <col min="2304" max="2304" width="4.6640625" style="95" customWidth="1"/>
    <col min="2305" max="2305" width="47.5546875" style="95" customWidth="1"/>
    <col min="2306" max="2306" width="13.6640625" style="95" customWidth="1"/>
    <col min="2307" max="2307" width="12" style="95" customWidth="1"/>
    <col min="2308" max="2308" width="13.88671875" style="95" customWidth="1"/>
    <col min="2309" max="2309" width="13" style="95" customWidth="1"/>
    <col min="2310" max="2310" width="12.6640625" style="95" customWidth="1"/>
    <col min="2311" max="2314" width="0" style="95" hidden="1" customWidth="1"/>
    <col min="2315" max="2315" width="16.33203125" style="95" customWidth="1"/>
    <col min="2316" max="2559" width="9.109375" style="95"/>
    <col min="2560" max="2560" width="4.6640625" style="95" customWidth="1"/>
    <col min="2561" max="2561" width="47.5546875" style="95" customWidth="1"/>
    <col min="2562" max="2562" width="13.6640625" style="95" customWidth="1"/>
    <col min="2563" max="2563" width="12" style="95" customWidth="1"/>
    <col min="2564" max="2564" width="13.88671875" style="95" customWidth="1"/>
    <col min="2565" max="2565" width="13" style="95" customWidth="1"/>
    <col min="2566" max="2566" width="12.6640625" style="95" customWidth="1"/>
    <col min="2567" max="2570" width="0" style="95" hidden="1" customWidth="1"/>
    <col min="2571" max="2571" width="16.33203125" style="95" customWidth="1"/>
    <col min="2572" max="2815" width="9.109375" style="95"/>
    <col min="2816" max="2816" width="4.6640625" style="95" customWidth="1"/>
    <col min="2817" max="2817" width="47.5546875" style="95" customWidth="1"/>
    <col min="2818" max="2818" width="13.6640625" style="95" customWidth="1"/>
    <col min="2819" max="2819" width="12" style="95" customWidth="1"/>
    <col min="2820" max="2820" width="13.88671875" style="95" customWidth="1"/>
    <col min="2821" max="2821" width="13" style="95" customWidth="1"/>
    <col min="2822" max="2822" width="12.6640625" style="95" customWidth="1"/>
    <col min="2823" max="2826" width="0" style="95" hidden="1" customWidth="1"/>
    <col min="2827" max="2827" width="16.33203125" style="95" customWidth="1"/>
    <col min="2828" max="3071" width="9.109375" style="95"/>
    <col min="3072" max="3072" width="4.6640625" style="95" customWidth="1"/>
    <col min="3073" max="3073" width="47.5546875" style="95" customWidth="1"/>
    <col min="3074" max="3074" width="13.6640625" style="95" customWidth="1"/>
    <col min="3075" max="3075" width="12" style="95" customWidth="1"/>
    <col min="3076" max="3076" width="13.88671875" style="95" customWidth="1"/>
    <col min="3077" max="3077" width="13" style="95" customWidth="1"/>
    <col min="3078" max="3078" width="12.6640625" style="95" customWidth="1"/>
    <col min="3079" max="3082" width="0" style="95" hidden="1" customWidth="1"/>
    <col min="3083" max="3083" width="16.33203125" style="95" customWidth="1"/>
    <col min="3084" max="3327" width="9.109375" style="95"/>
    <col min="3328" max="3328" width="4.6640625" style="95" customWidth="1"/>
    <col min="3329" max="3329" width="47.5546875" style="95" customWidth="1"/>
    <col min="3330" max="3330" width="13.6640625" style="95" customWidth="1"/>
    <col min="3331" max="3331" width="12" style="95" customWidth="1"/>
    <col min="3332" max="3332" width="13.88671875" style="95" customWidth="1"/>
    <col min="3333" max="3333" width="13" style="95" customWidth="1"/>
    <col min="3334" max="3334" width="12.6640625" style="95" customWidth="1"/>
    <col min="3335" max="3338" width="0" style="95" hidden="1" customWidth="1"/>
    <col min="3339" max="3339" width="16.33203125" style="95" customWidth="1"/>
    <col min="3340" max="3583" width="9.109375" style="95"/>
    <col min="3584" max="3584" width="4.6640625" style="95" customWidth="1"/>
    <col min="3585" max="3585" width="47.5546875" style="95" customWidth="1"/>
    <col min="3586" max="3586" width="13.6640625" style="95" customWidth="1"/>
    <col min="3587" max="3587" width="12" style="95" customWidth="1"/>
    <col min="3588" max="3588" width="13.88671875" style="95" customWidth="1"/>
    <col min="3589" max="3589" width="13" style="95" customWidth="1"/>
    <col min="3590" max="3590" width="12.6640625" style="95" customWidth="1"/>
    <col min="3591" max="3594" width="0" style="95" hidden="1" customWidth="1"/>
    <col min="3595" max="3595" width="16.33203125" style="95" customWidth="1"/>
    <col min="3596" max="3839" width="9.109375" style="95"/>
    <col min="3840" max="3840" width="4.6640625" style="95" customWidth="1"/>
    <col min="3841" max="3841" width="47.5546875" style="95" customWidth="1"/>
    <col min="3842" max="3842" width="13.6640625" style="95" customWidth="1"/>
    <col min="3843" max="3843" width="12" style="95" customWidth="1"/>
    <col min="3844" max="3844" width="13.88671875" style="95" customWidth="1"/>
    <col min="3845" max="3845" width="13" style="95" customWidth="1"/>
    <col min="3846" max="3846" width="12.6640625" style="95" customWidth="1"/>
    <col min="3847" max="3850" width="0" style="95" hidden="1" customWidth="1"/>
    <col min="3851" max="3851" width="16.33203125" style="95" customWidth="1"/>
    <col min="3852" max="4095" width="9.109375" style="95"/>
    <col min="4096" max="4096" width="4.6640625" style="95" customWidth="1"/>
    <col min="4097" max="4097" width="47.5546875" style="95" customWidth="1"/>
    <col min="4098" max="4098" width="13.6640625" style="95" customWidth="1"/>
    <col min="4099" max="4099" width="12" style="95" customWidth="1"/>
    <col min="4100" max="4100" width="13.88671875" style="95" customWidth="1"/>
    <col min="4101" max="4101" width="13" style="95" customWidth="1"/>
    <col min="4102" max="4102" width="12.6640625" style="95" customWidth="1"/>
    <col min="4103" max="4106" width="0" style="95" hidden="1" customWidth="1"/>
    <col min="4107" max="4107" width="16.33203125" style="95" customWidth="1"/>
    <col min="4108" max="4351" width="9.109375" style="95"/>
    <col min="4352" max="4352" width="4.6640625" style="95" customWidth="1"/>
    <col min="4353" max="4353" width="47.5546875" style="95" customWidth="1"/>
    <col min="4354" max="4354" width="13.6640625" style="95" customWidth="1"/>
    <col min="4355" max="4355" width="12" style="95" customWidth="1"/>
    <col min="4356" max="4356" width="13.88671875" style="95" customWidth="1"/>
    <col min="4357" max="4357" width="13" style="95" customWidth="1"/>
    <col min="4358" max="4358" width="12.6640625" style="95" customWidth="1"/>
    <col min="4359" max="4362" width="0" style="95" hidden="1" customWidth="1"/>
    <col min="4363" max="4363" width="16.33203125" style="95" customWidth="1"/>
    <col min="4364" max="4607" width="9.109375" style="95"/>
    <col min="4608" max="4608" width="4.6640625" style="95" customWidth="1"/>
    <col min="4609" max="4609" width="47.5546875" style="95" customWidth="1"/>
    <col min="4610" max="4610" width="13.6640625" style="95" customWidth="1"/>
    <col min="4611" max="4611" width="12" style="95" customWidth="1"/>
    <col min="4612" max="4612" width="13.88671875" style="95" customWidth="1"/>
    <col min="4613" max="4613" width="13" style="95" customWidth="1"/>
    <col min="4614" max="4614" width="12.6640625" style="95" customWidth="1"/>
    <col min="4615" max="4618" width="0" style="95" hidden="1" customWidth="1"/>
    <col min="4619" max="4619" width="16.33203125" style="95" customWidth="1"/>
    <col min="4620" max="4863" width="9.109375" style="95"/>
    <col min="4864" max="4864" width="4.6640625" style="95" customWidth="1"/>
    <col min="4865" max="4865" width="47.5546875" style="95" customWidth="1"/>
    <col min="4866" max="4866" width="13.6640625" style="95" customWidth="1"/>
    <col min="4867" max="4867" width="12" style="95" customWidth="1"/>
    <col min="4868" max="4868" width="13.88671875" style="95" customWidth="1"/>
    <col min="4869" max="4869" width="13" style="95" customWidth="1"/>
    <col min="4870" max="4870" width="12.6640625" style="95" customWidth="1"/>
    <col min="4871" max="4874" width="0" style="95" hidden="1" customWidth="1"/>
    <col min="4875" max="4875" width="16.33203125" style="95" customWidth="1"/>
    <col min="4876" max="5119" width="9.109375" style="95"/>
    <col min="5120" max="5120" width="4.6640625" style="95" customWidth="1"/>
    <col min="5121" max="5121" width="47.5546875" style="95" customWidth="1"/>
    <col min="5122" max="5122" width="13.6640625" style="95" customWidth="1"/>
    <col min="5123" max="5123" width="12" style="95" customWidth="1"/>
    <col min="5124" max="5124" width="13.88671875" style="95" customWidth="1"/>
    <col min="5125" max="5125" width="13" style="95" customWidth="1"/>
    <col min="5126" max="5126" width="12.6640625" style="95" customWidth="1"/>
    <col min="5127" max="5130" width="0" style="95" hidden="1" customWidth="1"/>
    <col min="5131" max="5131" width="16.33203125" style="95" customWidth="1"/>
    <col min="5132" max="5375" width="9.109375" style="95"/>
    <col min="5376" max="5376" width="4.6640625" style="95" customWidth="1"/>
    <col min="5377" max="5377" width="47.5546875" style="95" customWidth="1"/>
    <col min="5378" max="5378" width="13.6640625" style="95" customWidth="1"/>
    <col min="5379" max="5379" width="12" style="95" customWidth="1"/>
    <col min="5380" max="5380" width="13.88671875" style="95" customWidth="1"/>
    <col min="5381" max="5381" width="13" style="95" customWidth="1"/>
    <col min="5382" max="5382" width="12.6640625" style="95" customWidth="1"/>
    <col min="5383" max="5386" width="0" style="95" hidden="1" customWidth="1"/>
    <col min="5387" max="5387" width="16.33203125" style="95" customWidth="1"/>
    <col min="5388" max="5631" width="9.109375" style="95"/>
    <col min="5632" max="5632" width="4.6640625" style="95" customWidth="1"/>
    <col min="5633" max="5633" width="47.5546875" style="95" customWidth="1"/>
    <col min="5634" max="5634" width="13.6640625" style="95" customWidth="1"/>
    <col min="5635" max="5635" width="12" style="95" customWidth="1"/>
    <col min="5636" max="5636" width="13.88671875" style="95" customWidth="1"/>
    <col min="5637" max="5637" width="13" style="95" customWidth="1"/>
    <col min="5638" max="5638" width="12.6640625" style="95" customWidth="1"/>
    <col min="5639" max="5642" width="0" style="95" hidden="1" customWidth="1"/>
    <col min="5643" max="5643" width="16.33203125" style="95" customWidth="1"/>
    <col min="5644" max="5887" width="9.109375" style="95"/>
    <col min="5888" max="5888" width="4.6640625" style="95" customWidth="1"/>
    <col min="5889" max="5889" width="47.5546875" style="95" customWidth="1"/>
    <col min="5890" max="5890" width="13.6640625" style="95" customWidth="1"/>
    <col min="5891" max="5891" width="12" style="95" customWidth="1"/>
    <col min="5892" max="5892" width="13.88671875" style="95" customWidth="1"/>
    <col min="5893" max="5893" width="13" style="95" customWidth="1"/>
    <col min="5894" max="5894" width="12.6640625" style="95" customWidth="1"/>
    <col min="5895" max="5898" width="0" style="95" hidden="1" customWidth="1"/>
    <col min="5899" max="5899" width="16.33203125" style="95" customWidth="1"/>
    <col min="5900" max="6143" width="9.109375" style="95"/>
    <col min="6144" max="6144" width="4.6640625" style="95" customWidth="1"/>
    <col min="6145" max="6145" width="47.5546875" style="95" customWidth="1"/>
    <col min="6146" max="6146" width="13.6640625" style="95" customWidth="1"/>
    <col min="6147" max="6147" width="12" style="95" customWidth="1"/>
    <col min="6148" max="6148" width="13.88671875" style="95" customWidth="1"/>
    <col min="6149" max="6149" width="13" style="95" customWidth="1"/>
    <col min="6150" max="6150" width="12.6640625" style="95" customWidth="1"/>
    <col min="6151" max="6154" width="0" style="95" hidden="1" customWidth="1"/>
    <col min="6155" max="6155" width="16.33203125" style="95" customWidth="1"/>
    <col min="6156" max="6399" width="9.109375" style="95"/>
    <col min="6400" max="6400" width="4.6640625" style="95" customWidth="1"/>
    <col min="6401" max="6401" width="47.5546875" style="95" customWidth="1"/>
    <col min="6402" max="6402" width="13.6640625" style="95" customWidth="1"/>
    <col min="6403" max="6403" width="12" style="95" customWidth="1"/>
    <col min="6404" max="6404" width="13.88671875" style="95" customWidth="1"/>
    <col min="6405" max="6405" width="13" style="95" customWidth="1"/>
    <col min="6406" max="6406" width="12.6640625" style="95" customWidth="1"/>
    <col min="6407" max="6410" width="0" style="95" hidden="1" customWidth="1"/>
    <col min="6411" max="6411" width="16.33203125" style="95" customWidth="1"/>
    <col min="6412" max="6655" width="9.109375" style="95"/>
    <col min="6656" max="6656" width="4.6640625" style="95" customWidth="1"/>
    <col min="6657" max="6657" width="47.5546875" style="95" customWidth="1"/>
    <col min="6658" max="6658" width="13.6640625" style="95" customWidth="1"/>
    <col min="6659" max="6659" width="12" style="95" customWidth="1"/>
    <col min="6660" max="6660" width="13.88671875" style="95" customWidth="1"/>
    <col min="6661" max="6661" width="13" style="95" customWidth="1"/>
    <col min="6662" max="6662" width="12.6640625" style="95" customWidth="1"/>
    <col min="6663" max="6666" width="0" style="95" hidden="1" customWidth="1"/>
    <col min="6667" max="6667" width="16.33203125" style="95" customWidth="1"/>
    <col min="6668" max="6911" width="9.109375" style="95"/>
    <col min="6912" max="6912" width="4.6640625" style="95" customWidth="1"/>
    <col min="6913" max="6913" width="47.5546875" style="95" customWidth="1"/>
    <col min="6914" max="6914" width="13.6640625" style="95" customWidth="1"/>
    <col min="6915" max="6915" width="12" style="95" customWidth="1"/>
    <col min="6916" max="6916" width="13.88671875" style="95" customWidth="1"/>
    <col min="6917" max="6917" width="13" style="95" customWidth="1"/>
    <col min="6918" max="6918" width="12.6640625" style="95" customWidth="1"/>
    <col min="6919" max="6922" width="0" style="95" hidden="1" customWidth="1"/>
    <col min="6923" max="6923" width="16.33203125" style="95" customWidth="1"/>
    <col min="6924" max="7167" width="9.109375" style="95"/>
    <col min="7168" max="7168" width="4.6640625" style="95" customWidth="1"/>
    <col min="7169" max="7169" width="47.5546875" style="95" customWidth="1"/>
    <col min="7170" max="7170" width="13.6640625" style="95" customWidth="1"/>
    <col min="7171" max="7171" width="12" style="95" customWidth="1"/>
    <col min="7172" max="7172" width="13.88671875" style="95" customWidth="1"/>
    <col min="7173" max="7173" width="13" style="95" customWidth="1"/>
    <col min="7174" max="7174" width="12.6640625" style="95" customWidth="1"/>
    <col min="7175" max="7178" width="0" style="95" hidden="1" customWidth="1"/>
    <col min="7179" max="7179" width="16.33203125" style="95" customWidth="1"/>
    <col min="7180" max="7423" width="9.109375" style="95"/>
    <col min="7424" max="7424" width="4.6640625" style="95" customWidth="1"/>
    <col min="7425" max="7425" width="47.5546875" style="95" customWidth="1"/>
    <col min="7426" max="7426" width="13.6640625" style="95" customWidth="1"/>
    <col min="7427" max="7427" width="12" style="95" customWidth="1"/>
    <col min="7428" max="7428" width="13.88671875" style="95" customWidth="1"/>
    <col min="7429" max="7429" width="13" style="95" customWidth="1"/>
    <col min="7430" max="7430" width="12.6640625" style="95" customWidth="1"/>
    <col min="7431" max="7434" width="0" style="95" hidden="1" customWidth="1"/>
    <col min="7435" max="7435" width="16.33203125" style="95" customWidth="1"/>
    <col min="7436" max="7679" width="9.109375" style="95"/>
    <col min="7680" max="7680" width="4.6640625" style="95" customWidth="1"/>
    <col min="7681" max="7681" width="47.5546875" style="95" customWidth="1"/>
    <col min="7682" max="7682" width="13.6640625" style="95" customWidth="1"/>
    <col min="7683" max="7683" width="12" style="95" customWidth="1"/>
    <col min="7684" max="7684" width="13.88671875" style="95" customWidth="1"/>
    <col min="7685" max="7685" width="13" style="95" customWidth="1"/>
    <col min="7686" max="7686" width="12.6640625" style="95" customWidth="1"/>
    <col min="7687" max="7690" width="0" style="95" hidden="1" customWidth="1"/>
    <col min="7691" max="7691" width="16.33203125" style="95" customWidth="1"/>
    <col min="7692" max="7935" width="9.109375" style="95"/>
    <col min="7936" max="7936" width="4.6640625" style="95" customWidth="1"/>
    <col min="7937" max="7937" width="47.5546875" style="95" customWidth="1"/>
    <col min="7938" max="7938" width="13.6640625" style="95" customWidth="1"/>
    <col min="7939" max="7939" width="12" style="95" customWidth="1"/>
    <col min="7940" max="7940" width="13.88671875" style="95" customWidth="1"/>
    <col min="7941" max="7941" width="13" style="95" customWidth="1"/>
    <col min="7942" max="7942" width="12.6640625" style="95" customWidth="1"/>
    <col min="7943" max="7946" width="0" style="95" hidden="1" customWidth="1"/>
    <col min="7947" max="7947" width="16.33203125" style="95" customWidth="1"/>
    <col min="7948" max="8191" width="9.109375" style="95"/>
    <col min="8192" max="8192" width="4.6640625" style="95" customWidth="1"/>
    <col min="8193" max="8193" width="47.5546875" style="95" customWidth="1"/>
    <col min="8194" max="8194" width="13.6640625" style="95" customWidth="1"/>
    <col min="8195" max="8195" width="12" style="95" customWidth="1"/>
    <col min="8196" max="8196" width="13.88671875" style="95" customWidth="1"/>
    <col min="8197" max="8197" width="13" style="95" customWidth="1"/>
    <col min="8198" max="8198" width="12.6640625" style="95" customWidth="1"/>
    <col min="8199" max="8202" width="0" style="95" hidden="1" customWidth="1"/>
    <col min="8203" max="8203" width="16.33203125" style="95" customWidth="1"/>
    <col min="8204" max="8447" width="9.109375" style="95"/>
    <col min="8448" max="8448" width="4.6640625" style="95" customWidth="1"/>
    <col min="8449" max="8449" width="47.5546875" style="95" customWidth="1"/>
    <col min="8450" max="8450" width="13.6640625" style="95" customWidth="1"/>
    <col min="8451" max="8451" width="12" style="95" customWidth="1"/>
    <col min="8452" max="8452" width="13.88671875" style="95" customWidth="1"/>
    <col min="8453" max="8453" width="13" style="95" customWidth="1"/>
    <col min="8454" max="8454" width="12.6640625" style="95" customWidth="1"/>
    <col min="8455" max="8458" width="0" style="95" hidden="1" customWidth="1"/>
    <col min="8459" max="8459" width="16.33203125" style="95" customWidth="1"/>
    <col min="8460" max="8703" width="9.109375" style="95"/>
    <col min="8704" max="8704" width="4.6640625" style="95" customWidth="1"/>
    <col min="8705" max="8705" width="47.5546875" style="95" customWidth="1"/>
    <col min="8706" max="8706" width="13.6640625" style="95" customWidth="1"/>
    <col min="8707" max="8707" width="12" style="95" customWidth="1"/>
    <col min="8708" max="8708" width="13.88671875" style="95" customWidth="1"/>
    <col min="8709" max="8709" width="13" style="95" customWidth="1"/>
    <col min="8710" max="8710" width="12.6640625" style="95" customWidth="1"/>
    <col min="8711" max="8714" width="0" style="95" hidden="1" customWidth="1"/>
    <col min="8715" max="8715" width="16.33203125" style="95" customWidth="1"/>
    <col min="8716" max="8959" width="9.109375" style="95"/>
    <col min="8960" max="8960" width="4.6640625" style="95" customWidth="1"/>
    <col min="8961" max="8961" width="47.5546875" style="95" customWidth="1"/>
    <col min="8962" max="8962" width="13.6640625" style="95" customWidth="1"/>
    <col min="8963" max="8963" width="12" style="95" customWidth="1"/>
    <col min="8964" max="8964" width="13.88671875" style="95" customWidth="1"/>
    <col min="8965" max="8965" width="13" style="95" customWidth="1"/>
    <col min="8966" max="8966" width="12.6640625" style="95" customWidth="1"/>
    <col min="8967" max="8970" width="0" style="95" hidden="1" customWidth="1"/>
    <col min="8971" max="8971" width="16.33203125" style="95" customWidth="1"/>
    <col min="8972" max="9215" width="9.109375" style="95"/>
    <col min="9216" max="9216" width="4.6640625" style="95" customWidth="1"/>
    <col min="9217" max="9217" width="47.5546875" style="95" customWidth="1"/>
    <col min="9218" max="9218" width="13.6640625" style="95" customWidth="1"/>
    <col min="9219" max="9219" width="12" style="95" customWidth="1"/>
    <col min="9220" max="9220" width="13.88671875" style="95" customWidth="1"/>
    <col min="9221" max="9221" width="13" style="95" customWidth="1"/>
    <col min="9222" max="9222" width="12.6640625" style="95" customWidth="1"/>
    <col min="9223" max="9226" width="0" style="95" hidden="1" customWidth="1"/>
    <col min="9227" max="9227" width="16.33203125" style="95" customWidth="1"/>
    <col min="9228" max="9471" width="9.109375" style="95"/>
    <col min="9472" max="9472" width="4.6640625" style="95" customWidth="1"/>
    <col min="9473" max="9473" width="47.5546875" style="95" customWidth="1"/>
    <col min="9474" max="9474" width="13.6640625" style="95" customWidth="1"/>
    <col min="9475" max="9475" width="12" style="95" customWidth="1"/>
    <col min="9476" max="9476" width="13.88671875" style="95" customWidth="1"/>
    <col min="9477" max="9477" width="13" style="95" customWidth="1"/>
    <col min="9478" max="9478" width="12.6640625" style="95" customWidth="1"/>
    <col min="9479" max="9482" width="0" style="95" hidden="1" customWidth="1"/>
    <col min="9483" max="9483" width="16.33203125" style="95" customWidth="1"/>
    <col min="9484" max="9727" width="9.109375" style="95"/>
    <col min="9728" max="9728" width="4.6640625" style="95" customWidth="1"/>
    <col min="9729" max="9729" width="47.5546875" style="95" customWidth="1"/>
    <col min="9730" max="9730" width="13.6640625" style="95" customWidth="1"/>
    <col min="9731" max="9731" width="12" style="95" customWidth="1"/>
    <col min="9732" max="9732" width="13.88671875" style="95" customWidth="1"/>
    <col min="9733" max="9733" width="13" style="95" customWidth="1"/>
    <col min="9734" max="9734" width="12.6640625" style="95" customWidth="1"/>
    <col min="9735" max="9738" width="0" style="95" hidden="1" customWidth="1"/>
    <col min="9739" max="9739" width="16.33203125" style="95" customWidth="1"/>
    <col min="9740" max="9983" width="9.109375" style="95"/>
    <col min="9984" max="9984" width="4.6640625" style="95" customWidth="1"/>
    <col min="9985" max="9985" width="47.5546875" style="95" customWidth="1"/>
    <col min="9986" max="9986" width="13.6640625" style="95" customWidth="1"/>
    <col min="9987" max="9987" width="12" style="95" customWidth="1"/>
    <col min="9988" max="9988" width="13.88671875" style="95" customWidth="1"/>
    <col min="9989" max="9989" width="13" style="95" customWidth="1"/>
    <col min="9990" max="9990" width="12.6640625" style="95" customWidth="1"/>
    <col min="9991" max="9994" width="0" style="95" hidden="1" customWidth="1"/>
    <col min="9995" max="9995" width="16.33203125" style="95" customWidth="1"/>
    <col min="9996" max="10239" width="9.109375" style="95"/>
    <col min="10240" max="10240" width="4.6640625" style="95" customWidth="1"/>
    <col min="10241" max="10241" width="47.5546875" style="95" customWidth="1"/>
    <col min="10242" max="10242" width="13.6640625" style="95" customWidth="1"/>
    <col min="10243" max="10243" width="12" style="95" customWidth="1"/>
    <col min="10244" max="10244" width="13.88671875" style="95" customWidth="1"/>
    <col min="10245" max="10245" width="13" style="95" customWidth="1"/>
    <col min="10246" max="10246" width="12.6640625" style="95" customWidth="1"/>
    <col min="10247" max="10250" width="0" style="95" hidden="1" customWidth="1"/>
    <col min="10251" max="10251" width="16.33203125" style="95" customWidth="1"/>
    <col min="10252" max="10495" width="9.109375" style="95"/>
    <col min="10496" max="10496" width="4.6640625" style="95" customWidth="1"/>
    <col min="10497" max="10497" width="47.5546875" style="95" customWidth="1"/>
    <col min="10498" max="10498" width="13.6640625" style="95" customWidth="1"/>
    <col min="10499" max="10499" width="12" style="95" customWidth="1"/>
    <col min="10500" max="10500" width="13.88671875" style="95" customWidth="1"/>
    <col min="10501" max="10501" width="13" style="95" customWidth="1"/>
    <col min="10502" max="10502" width="12.6640625" style="95" customWidth="1"/>
    <col min="10503" max="10506" width="0" style="95" hidden="1" customWidth="1"/>
    <col min="10507" max="10507" width="16.33203125" style="95" customWidth="1"/>
    <col min="10508" max="10751" width="9.109375" style="95"/>
    <col min="10752" max="10752" width="4.6640625" style="95" customWidth="1"/>
    <col min="10753" max="10753" width="47.5546875" style="95" customWidth="1"/>
    <col min="10754" max="10754" width="13.6640625" style="95" customWidth="1"/>
    <col min="10755" max="10755" width="12" style="95" customWidth="1"/>
    <col min="10756" max="10756" width="13.88671875" style="95" customWidth="1"/>
    <col min="10757" max="10757" width="13" style="95" customWidth="1"/>
    <col min="10758" max="10758" width="12.6640625" style="95" customWidth="1"/>
    <col min="10759" max="10762" width="0" style="95" hidden="1" customWidth="1"/>
    <col min="10763" max="10763" width="16.33203125" style="95" customWidth="1"/>
    <col min="10764" max="11007" width="9.109375" style="95"/>
    <col min="11008" max="11008" width="4.6640625" style="95" customWidth="1"/>
    <col min="11009" max="11009" width="47.5546875" style="95" customWidth="1"/>
    <col min="11010" max="11010" width="13.6640625" style="95" customWidth="1"/>
    <col min="11011" max="11011" width="12" style="95" customWidth="1"/>
    <col min="11012" max="11012" width="13.88671875" style="95" customWidth="1"/>
    <col min="11013" max="11013" width="13" style="95" customWidth="1"/>
    <col min="11014" max="11014" width="12.6640625" style="95" customWidth="1"/>
    <col min="11015" max="11018" width="0" style="95" hidden="1" customWidth="1"/>
    <col min="11019" max="11019" width="16.33203125" style="95" customWidth="1"/>
    <col min="11020" max="11263" width="9.109375" style="95"/>
    <col min="11264" max="11264" width="4.6640625" style="95" customWidth="1"/>
    <col min="11265" max="11265" width="47.5546875" style="95" customWidth="1"/>
    <col min="11266" max="11266" width="13.6640625" style="95" customWidth="1"/>
    <col min="11267" max="11267" width="12" style="95" customWidth="1"/>
    <col min="11268" max="11268" width="13.88671875" style="95" customWidth="1"/>
    <col min="11269" max="11269" width="13" style="95" customWidth="1"/>
    <col min="11270" max="11270" width="12.6640625" style="95" customWidth="1"/>
    <col min="11271" max="11274" width="0" style="95" hidden="1" customWidth="1"/>
    <col min="11275" max="11275" width="16.33203125" style="95" customWidth="1"/>
    <col min="11276" max="11519" width="9.109375" style="95"/>
    <col min="11520" max="11520" width="4.6640625" style="95" customWidth="1"/>
    <col min="11521" max="11521" width="47.5546875" style="95" customWidth="1"/>
    <col min="11522" max="11522" width="13.6640625" style="95" customWidth="1"/>
    <col min="11523" max="11523" width="12" style="95" customWidth="1"/>
    <col min="11524" max="11524" width="13.88671875" style="95" customWidth="1"/>
    <col min="11525" max="11525" width="13" style="95" customWidth="1"/>
    <col min="11526" max="11526" width="12.6640625" style="95" customWidth="1"/>
    <col min="11527" max="11530" width="0" style="95" hidden="1" customWidth="1"/>
    <col min="11531" max="11531" width="16.33203125" style="95" customWidth="1"/>
    <col min="11532" max="11775" width="9.109375" style="95"/>
    <col min="11776" max="11776" width="4.6640625" style="95" customWidth="1"/>
    <col min="11777" max="11777" width="47.5546875" style="95" customWidth="1"/>
    <col min="11778" max="11778" width="13.6640625" style="95" customWidth="1"/>
    <col min="11779" max="11779" width="12" style="95" customWidth="1"/>
    <col min="11780" max="11780" width="13.88671875" style="95" customWidth="1"/>
    <col min="11781" max="11781" width="13" style="95" customWidth="1"/>
    <col min="11782" max="11782" width="12.6640625" style="95" customWidth="1"/>
    <col min="11783" max="11786" width="0" style="95" hidden="1" customWidth="1"/>
    <col min="11787" max="11787" width="16.33203125" style="95" customWidth="1"/>
    <col min="11788" max="12031" width="9.109375" style="95"/>
    <col min="12032" max="12032" width="4.6640625" style="95" customWidth="1"/>
    <col min="12033" max="12033" width="47.5546875" style="95" customWidth="1"/>
    <col min="12034" max="12034" width="13.6640625" style="95" customWidth="1"/>
    <col min="12035" max="12035" width="12" style="95" customWidth="1"/>
    <col min="12036" max="12036" width="13.88671875" style="95" customWidth="1"/>
    <col min="12037" max="12037" width="13" style="95" customWidth="1"/>
    <col min="12038" max="12038" width="12.6640625" style="95" customWidth="1"/>
    <col min="12039" max="12042" width="0" style="95" hidden="1" customWidth="1"/>
    <col min="12043" max="12043" width="16.33203125" style="95" customWidth="1"/>
    <col min="12044" max="12287" width="9.109375" style="95"/>
    <col min="12288" max="12288" width="4.6640625" style="95" customWidth="1"/>
    <col min="12289" max="12289" width="47.5546875" style="95" customWidth="1"/>
    <col min="12290" max="12290" width="13.6640625" style="95" customWidth="1"/>
    <col min="12291" max="12291" width="12" style="95" customWidth="1"/>
    <col min="12292" max="12292" width="13.88671875" style="95" customWidth="1"/>
    <col min="12293" max="12293" width="13" style="95" customWidth="1"/>
    <col min="12294" max="12294" width="12.6640625" style="95" customWidth="1"/>
    <col min="12295" max="12298" width="0" style="95" hidden="1" customWidth="1"/>
    <col min="12299" max="12299" width="16.33203125" style="95" customWidth="1"/>
    <col min="12300" max="12543" width="9.109375" style="95"/>
    <col min="12544" max="12544" width="4.6640625" style="95" customWidth="1"/>
    <col min="12545" max="12545" width="47.5546875" style="95" customWidth="1"/>
    <col min="12546" max="12546" width="13.6640625" style="95" customWidth="1"/>
    <col min="12547" max="12547" width="12" style="95" customWidth="1"/>
    <col min="12548" max="12548" width="13.88671875" style="95" customWidth="1"/>
    <col min="12549" max="12549" width="13" style="95" customWidth="1"/>
    <col min="12550" max="12550" width="12.6640625" style="95" customWidth="1"/>
    <col min="12551" max="12554" width="0" style="95" hidden="1" customWidth="1"/>
    <col min="12555" max="12555" width="16.33203125" style="95" customWidth="1"/>
    <col min="12556" max="12799" width="9.109375" style="95"/>
    <col min="12800" max="12800" width="4.6640625" style="95" customWidth="1"/>
    <col min="12801" max="12801" width="47.5546875" style="95" customWidth="1"/>
    <col min="12802" max="12802" width="13.6640625" style="95" customWidth="1"/>
    <col min="12803" max="12803" width="12" style="95" customWidth="1"/>
    <col min="12804" max="12804" width="13.88671875" style="95" customWidth="1"/>
    <col min="12805" max="12805" width="13" style="95" customWidth="1"/>
    <col min="12806" max="12806" width="12.6640625" style="95" customWidth="1"/>
    <col min="12807" max="12810" width="0" style="95" hidden="1" customWidth="1"/>
    <col min="12811" max="12811" width="16.33203125" style="95" customWidth="1"/>
    <col min="12812" max="13055" width="9.109375" style="95"/>
    <col min="13056" max="13056" width="4.6640625" style="95" customWidth="1"/>
    <col min="13057" max="13057" width="47.5546875" style="95" customWidth="1"/>
    <col min="13058" max="13058" width="13.6640625" style="95" customWidth="1"/>
    <col min="13059" max="13059" width="12" style="95" customWidth="1"/>
    <col min="13060" max="13060" width="13.88671875" style="95" customWidth="1"/>
    <col min="13061" max="13061" width="13" style="95" customWidth="1"/>
    <col min="13062" max="13062" width="12.6640625" style="95" customWidth="1"/>
    <col min="13063" max="13066" width="0" style="95" hidden="1" customWidth="1"/>
    <col min="13067" max="13067" width="16.33203125" style="95" customWidth="1"/>
    <col min="13068" max="13311" width="9.109375" style="95"/>
    <col min="13312" max="13312" width="4.6640625" style="95" customWidth="1"/>
    <col min="13313" max="13313" width="47.5546875" style="95" customWidth="1"/>
    <col min="13314" max="13314" width="13.6640625" style="95" customWidth="1"/>
    <col min="13315" max="13315" width="12" style="95" customWidth="1"/>
    <col min="13316" max="13316" width="13.88671875" style="95" customWidth="1"/>
    <col min="13317" max="13317" width="13" style="95" customWidth="1"/>
    <col min="13318" max="13318" width="12.6640625" style="95" customWidth="1"/>
    <col min="13319" max="13322" width="0" style="95" hidden="1" customWidth="1"/>
    <col min="13323" max="13323" width="16.33203125" style="95" customWidth="1"/>
    <col min="13324" max="13567" width="9.109375" style="95"/>
    <col min="13568" max="13568" width="4.6640625" style="95" customWidth="1"/>
    <col min="13569" max="13569" width="47.5546875" style="95" customWidth="1"/>
    <col min="13570" max="13570" width="13.6640625" style="95" customWidth="1"/>
    <col min="13571" max="13571" width="12" style="95" customWidth="1"/>
    <col min="13572" max="13572" width="13.88671875" style="95" customWidth="1"/>
    <col min="13573" max="13573" width="13" style="95" customWidth="1"/>
    <col min="13574" max="13574" width="12.6640625" style="95" customWidth="1"/>
    <col min="13575" max="13578" width="0" style="95" hidden="1" customWidth="1"/>
    <col min="13579" max="13579" width="16.33203125" style="95" customWidth="1"/>
    <col min="13580" max="13823" width="9.109375" style="95"/>
    <col min="13824" max="13824" width="4.6640625" style="95" customWidth="1"/>
    <col min="13825" max="13825" width="47.5546875" style="95" customWidth="1"/>
    <col min="13826" max="13826" width="13.6640625" style="95" customWidth="1"/>
    <col min="13827" max="13827" width="12" style="95" customWidth="1"/>
    <col min="13828" max="13828" width="13.88671875" style="95" customWidth="1"/>
    <col min="13829" max="13829" width="13" style="95" customWidth="1"/>
    <col min="13830" max="13830" width="12.6640625" style="95" customWidth="1"/>
    <col min="13831" max="13834" width="0" style="95" hidden="1" customWidth="1"/>
    <col min="13835" max="13835" width="16.33203125" style="95" customWidth="1"/>
    <col min="13836" max="14079" width="9.109375" style="95"/>
    <col min="14080" max="14080" width="4.6640625" style="95" customWidth="1"/>
    <col min="14081" max="14081" width="47.5546875" style="95" customWidth="1"/>
    <col min="14082" max="14082" width="13.6640625" style="95" customWidth="1"/>
    <col min="14083" max="14083" width="12" style="95" customWidth="1"/>
    <col min="14084" max="14084" width="13.88671875" style="95" customWidth="1"/>
    <col min="14085" max="14085" width="13" style="95" customWidth="1"/>
    <col min="14086" max="14086" width="12.6640625" style="95" customWidth="1"/>
    <col min="14087" max="14090" width="0" style="95" hidden="1" customWidth="1"/>
    <col min="14091" max="14091" width="16.33203125" style="95" customWidth="1"/>
    <col min="14092" max="14335" width="9.109375" style="95"/>
    <col min="14336" max="14336" width="4.6640625" style="95" customWidth="1"/>
    <col min="14337" max="14337" width="47.5546875" style="95" customWidth="1"/>
    <col min="14338" max="14338" width="13.6640625" style="95" customWidth="1"/>
    <col min="14339" max="14339" width="12" style="95" customWidth="1"/>
    <col min="14340" max="14340" width="13.88671875" style="95" customWidth="1"/>
    <col min="14341" max="14341" width="13" style="95" customWidth="1"/>
    <col min="14342" max="14342" width="12.6640625" style="95" customWidth="1"/>
    <col min="14343" max="14346" width="0" style="95" hidden="1" customWidth="1"/>
    <col min="14347" max="14347" width="16.33203125" style="95" customWidth="1"/>
    <col min="14348" max="14591" width="9.109375" style="95"/>
    <col min="14592" max="14592" width="4.6640625" style="95" customWidth="1"/>
    <col min="14593" max="14593" width="47.5546875" style="95" customWidth="1"/>
    <col min="14594" max="14594" width="13.6640625" style="95" customWidth="1"/>
    <col min="14595" max="14595" width="12" style="95" customWidth="1"/>
    <col min="14596" max="14596" width="13.88671875" style="95" customWidth="1"/>
    <col min="14597" max="14597" width="13" style="95" customWidth="1"/>
    <col min="14598" max="14598" width="12.6640625" style="95" customWidth="1"/>
    <col min="14599" max="14602" width="0" style="95" hidden="1" customWidth="1"/>
    <col min="14603" max="14603" width="16.33203125" style="95" customWidth="1"/>
    <col min="14604" max="14847" width="9.109375" style="95"/>
    <col min="14848" max="14848" width="4.6640625" style="95" customWidth="1"/>
    <col min="14849" max="14849" width="47.5546875" style="95" customWidth="1"/>
    <col min="14850" max="14850" width="13.6640625" style="95" customWidth="1"/>
    <col min="14851" max="14851" width="12" style="95" customWidth="1"/>
    <col min="14852" max="14852" width="13.88671875" style="95" customWidth="1"/>
    <col min="14853" max="14853" width="13" style="95" customWidth="1"/>
    <col min="14854" max="14854" width="12.6640625" style="95" customWidth="1"/>
    <col min="14855" max="14858" width="0" style="95" hidden="1" customWidth="1"/>
    <col min="14859" max="14859" width="16.33203125" style="95" customWidth="1"/>
    <col min="14860" max="15103" width="9.109375" style="95"/>
    <col min="15104" max="15104" width="4.6640625" style="95" customWidth="1"/>
    <col min="15105" max="15105" width="47.5546875" style="95" customWidth="1"/>
    <col min="15106" max="15106" width="13.6640625" style="95" customWidth="1"/>
    <col min="15107" max="15107" width="12" style="95" customWidth="1"/>
    <col min="15108" max="15108" width="13.88671875" style="95" customWidth="1"/>
    <col min="15109" max="15109" width="13" style="95" customWidth="1"/>
    <col min="15110" max="15110" width="12.6640625" style="95" customWidth="1"/>
    <col min="15111" max="15114" width="0" style="95" hidden="1" customWidth="1"/>
    <col min="15115" max="15115" width="16.33203125" style="95" customWidth="1"/>
    <col min="15116" max="15359" width="9.109375" style="95"/>
    <col min="15360" max="15360" width="4.6640625" style="95" customWidth="1"/>
    <col min="15361" max="15361" width="47.5546875" style="95" customWidth="1"/>
    <col min="15362" max="15362" width="13.6640625" style="95" customWidth="1"/>
    <col min="15363" max="15363" width="12" style="95" customWidth="1"/>
    <col min="15364" max="15364" width="13.88671875" style="95" customWidth="1"/>
    <col min="15365" max="15365" width="13" style="95" customWidth="1"/>
    <col min="15366" max="15366" width="12.6640625" style="95" customWidth="1"/>
    <col min="15367" max="15370" width="0" style="95" hidden="1" customWidth="1"/>
    <col min="15371" max="15371" width="16.33203125" style="95" customWidth="1"/>
    <col min="15372" max="15615" width="9.109375" style="95"/>
    <col min="15616" max="15616" width="4.6640625" style="95" customWidth="1"/>
    <col min="15617" max="15617" width="47.5546875" style="95" customWidth="1"/>
    <col min="15618" max="15618" width="13.6640625" style="95" customWidth="1"/>
    <col min="15619" max="15619" width="12" style="95" customWidth="1"/>
    <col min="15620" max="15620" width="13.88671875" style="95" customWidth="1"/>
    <col min="15621" max="15621" width="13" style="95" customWidth="1"/>
    <col min="15622" max="15622" width="12.6640625" style="95" customWidth="1"/>
    <col min="15623" max="15626" width="0" style="95" hidden="1" customWidth="1"/>
    <col min="15627" max="15627" width="16.33203125" style="95" customWidth="1"/>
    <col min="15628" max="15871" width="9.109375" style="95"/>
    <col min="15872" max="15872" width="4.6640625" style="95" customWidth="1"/>
    <col min="15873" max="15873" width="47.5546875" style="95" customWidth="1"/>
    <col min="15874" max="15874" width="13.6640625" style="95" customWidth="1"/>
    <col min="15875" max="15875" width="12" style="95" customWidth="1"/>
    <col min="15876" max="15876" width="13.88671875" style="95" customWidth="1"/>
    <col min="15877" max="15877" width="13" style="95" customWidth="1"/>
    <col min="15878" max="15878" width="12.6640625" style="95" customWidth="1"/>
    <col min="15879" max="15882" width="0" style="95" hidden="1" customWidth="1"/>
    <col min="15883" max="15883" width="16.33203125" style="95" customWidth="1"/>
    <col min="15884" max="16127" width="9.109375" style="95"/>
    <col min="16128" max="16128" width="4.6640625" style="95" customWidth="1"/>
    <col min="16129" max="16129" width="47.5546875" style="95" customWidth="1"/>
    <col min="16130" max="16130" width="13.6640625" style="95" customWidth="1"/>
    <col min="16131" max="16131" width="12" style="95" customWidth="1"/>
    <col min="16132" max="16132" width="13.88671875" style="95" customWidth="1"/>
    <col min="16133" max="16133" width="13" style="95" customWidth="1"/>
    <col min="16134" max="16134" width="12.6640625" style="95" customWidth="1"/>
    <col min="16135" max="16138" width="0" style="95" hidden="1" customWidth="1"/>
    <col min="16139" max="16139" width="16.33203125" style="95" customWidth="1"/>
    <col min="16140" max="16384" width="9.109375" style="95"/>
  </cols>
  <sheetData>
    <row r="1" spans="1:13" s="82" customFormat="1" x14ac:dyDescent="0.3">
      <c r="A1" s="117" t="s">
        <v>95</v>
      </c>
      <c r="B1" s="117"/>
      <c r="C1" s="117"/>
      <c r="D1" s="117"/>
      <c r="E1" s="117"/>
      <c r="F1" s="117"/>
      <c r="G1" s="117"/>
      <c r="H1" s="80"/>
      <c r="I1" s="81"/>
      <c r="J1" s="81"/>
      <c r="K1" s="81"/>
      <c r="M1" s="83"/>
    </row>
    <row r="2" spans="1:13" s="82" customFormat="1" x14ac:dyDescent="0.3">
      <c r="A2" s="118"/>
      <c r="B2" s="118"/>
      <c r="C2" s="118"/>
      <c r="D2" s="118"/>
      <c r="E2" s="118"/>
      <c r="F2" s="118"/>
      <c r="G2" s="118"/>
      <c r="H2" s="84"/>
      <c r="I2" s="85"/>
      <c r="J2" s="85"/>
      <c r="K2" s="85"/>
      <c r="M2" s="83"/>
    </row>
    <row r="3" spans="1:13" s="85" customFormat="1" ht="22.5" customHeight="1" x14ac:dyDescent="0.25">
      <c r="A3" s="84"/>
      <c r="B3" s="86"/>
      <c r="C3" s="87"/>
      <c r="D3" s="87"/>
      <c r="E3" s="88"/>
      <c r="F3" s="119" t="s">
        <v>9</v>
      </c>
      <c r="G3" s="119"/>
      <c r="H3" s="83"/>
      <c r="K3" s="85">
        <v>193169.52500000002</v>
      </c>
    </row>
    <row r="4" spans="1:13" s="44" customFormat="1" ht="19.5" customHeight="1" x14ac:dyDescent="0.3">
      <c r="A4" s="115" t="s">
        <v>0</v>
      </c>
      <c r="B4" s="115" t="s">
        <v>35</v>
      </c>
      <c r="C4" s="120" t="s">
        <v>36</v>
      </c>
      <c r="D4" s="120" t="s">
        <v>37</v>
      </c>
      <c r="E4" s="120" t="s">
        <v>96</v>
      </c>
      <c r="F4" s="120" t="s">
        <v>15</v>
      </c>
      <c r="G4" s="115" t="s">
        <v>3</v>
      </c>
      <c r="H4" s="45"/>
    </row>
    <row r="5" spans="1:13" s="44" customFormat="1" ht="41.25" customHeight="1" x14ac:dyDescent="0.3">
      <c r="A5" s="115"/>
      <c r="B5" s="115"/>
      <c r="C5" s="120"/>
      <c r="D5" s="120"/>
      <c r="E5" s="120"/>
      <c r="F5" s="120"/>
      <c r="G5" s="115"/>
      <c r="J5" s="44">
        <v>419248.65</v>
      </c>
      <c r="K5" s="44">
        <v>226256.9</v>
      </c>
    </row>
    <row r="6" spans="1:13" s="66" customFormat="1" ht="18" customHeight="1" x14ac:dyDescent="0.3">
      <c r="A6" s="52"/>
      <c r="B6" s="52" t="s">
        <v>28</v>
      </c>
      <c r="C6" s="89">
        <f>+C8</f>
        <v>6917</v>
      </c>
      <c r="D6" s="89">
        <f t="shared" ref="D6:F6" si="0">+D8</f>
        <v>5971</v>
      </c>
      <c r="E6" s="89">
        <f t="shared" si="0"/>
        <v>946</v>
      </c>
      <c r="F6" s="89">
        <f t="shared" si="0"/>
        <v>0</v>
      </c>
      <c r="G6" s="89"/>
      <c r="H6" s="51" t="s">
        <v>38</v>
      </c>
      <c r="I6" s="51"/>
      <c r="J6" s="51"/>
      <c r="K6" s="51"/>
      <c r="L6" s="51"/>
      <c r="M6" s="51"/>
    </row>
    <row r="7" spans="1:13" s="51" customFormat="1" ht="18.75" customHeight="1" x14ac:dyDescent="0.3">
      <c r="A7" s="52" t="s">
        <v>29</v>
      </c>
      <c r="B7" s="90" t="s">
        <v>49</v>
      </c>
      <c r="C7" s="89"/>
      <c r="D7" s="89"/>
      <c r="E7" s="89"/>
      <c r="F7" s="89"/>
      <c r="G7" s="52"/>
      <c r="H7" s="44" t="s">
        <v>30</v>
      </c>
      <c r="I7" s="60" t="e">
        <f>'[1]Tong hop'!H11-#REF!</f>
        <v>#REF!</v>
      </c>
      <c r="J7" s="60" t="e">
        <f>'[1]Tong hop'!O11-#REF!</f>
        <v>#REF!</v>
      </c>
    </row>
    <row r="8" spans="1:13" s="61" customFormat="1" ht="26.25" customHeight="1" x14ac:dyDescent="0.3">
      <c r="A8" s="91" t="s">
        <v>31</v>
      </c>
      <c r="B8" s="92" t="s">
        <v>50</v>
      </c>
      <c r="C8" s="93">
        <f>+C9</f>
        <v>6917</v>
      </c>
      <c r="D8" s="93">
        <f t="shared" ref="D8:F8" si="1">+D9</f>
        <v>5971</v>
      </c>
      <c r="E8" s="93">
        <f t="shared" si="1"/>
        <v>946</v>
      </c>
      <c r="F8" s="93">
        <f t="shared" si="1"/>
        <v>0</v>
      </c>
      <c r="G8" s="91"/>
      <c r="H8" s="51" t="s">
        <v>38</v>
      </c>
      <c r="I8" s="94">
        <f>D8-'[1]Tong hop'!H33</f>
        <v>-64334.36735</v>
      </c>
    </row>
    <row r="9" spans="1:13" ht="22.5" customHeight="1" x14ac:dyDescent="0.3">
      <c r="A9" s="52" t="s">
        <v>51</v>
      </c>
      <c r="B9" s="90" t="s">
        <v>8</v>
      </c>
      <c r="C9" s="89">
        <f>+C10+C11+C15+C18+C19+C24</f>
        <v>6917</v>
      </c>
      <c r="D9" s="89">
        <f>+D10+D11+D15+D18+D19+D24</f>
        <v>5971</v>
      </c>
      <c r="E9" s="89">
        <f>+E10+E11+E15+E18+E19+E24</f>
        <v>946</v>
      </c>
      <c r="F9" s="89">
        <f>+F10+F11+F15+F18+F19+F24</f>
        <v>0</v>
      </c>
      <c r="G9" s="52"/>
      <c r="H9" s="44" t="s">
        <v>8</v>
      </c>
    </row>
    <row r="10" spans="1:13" ht="22.5" customHeight="1" x14ac:dyDescent="0.3">
      <c r="A10" s="62">
        <v>1</v>
      </c>
      <c r="B10" s="96" t="s">
        <v>23</v>
      </c>
      <c r="C10" s="71"/>
      <c r="D10" s="69"/>
      <c r="E10" s="71"/>
      <c r="F10" s="71"/>
      <c r="G10" s="62"/>
      <c r="H10" s="44" t="s">
        <v>8</v>
      </c>
    </row>
    <row r="11" spans="1:13" ht="22.5" customHeight="1" x14ac:dyDescent="0.3">
      <c r="A11" s="62">
        <v>2</v>
      </c>
      <c r="B11" s="96" t="s">
        <v>39</v>
      </c>
      <c r="C11" s="71">
        <f>SUM(C14:C14)</f>
        <v>0</v>
      </c>
      <c r="D11" s="71">
        <f>SUM(D14:D14)</f>
        <v>0</v>
      </c>
      <c r="E11" s="71">
        <f>SUM(E14:E14)</f>
        <v>0</v>
      </c>
      <c r="F11" s="71"/>
      <c r="G11" s="62"/>
      <c r="H11" s="44" t="s">
        <v>8</v>
      </c>
    </row>
    <row r="12" spans="1:13" ht="22.5" hidden="1" customHeight="1" x14ac:dyDescent="0.3">
      <c r="A12" s="97" t="s">
        <v>40</v>
      </c>
      <c r="B12" s="96" t="s">
        <v>41</v>
      </c>
      <c r="C12" s="71"/>
      <c r="D12" s="71"/>
      <c r="E12" s="71"/>
      <c r="F12" s="71"/>
      <c r="G12" s="62"/>
      <c r="H12" s="44"/>
    </row>
    <row r="13" spans="1:13" ht="22.5" hidden="1" customHeight="1" x14ac:dyDescent="0.3">
      <c r="A13" s="97" t="s">
        <v>40</v>
      </c>
      <c r="B13" s="96" t="s">
        <v>42</v>
      </c>
      <c r="C13" s="71"/>
      <c r="D13" s="71"/>
      <c r="E13" s="71"/>
      <c r="F13" s="71"/>
      <c r="G13" s="62"/>
      <c r="H13" s="44"/>
    </row>
    <row r="14" spans="1:13" ht="22.5" hidden="1" customHeight="1" x14ac:dyDescent="0.3">
      <c r="A14" s="62" t="s">
        <v>40</v>
      </c>
      <c r="B14" s="63" t="s">
        <v>43</v>
      </c>
      <c r="C14" s="71">
        <f>E14</f>
        <v>0</v>
      </c>
      <c r="D14" s="69"/>
      <c r="E14" s="71"/>
      <c r="F14" s="71"/>
      <c r="G14" s="62"/>
      <c r="H14" s="44" t="s">
        <v>8</v>
      </c>
    </row>
    <row r="15" spans="1:13" ht="20.25" customHeight="1" x14ac:dyDescent="0.3">
      <c r="A15" s="62">
        <v>3</v>
      </c>
      <c r="B15" s="96" t="s">
        <v>25</v>
      </c>
      <c r="C15" s="71">
        <f>SUM(C16:C17)</f>
        <v>2471</v>
      </c>
      <c r="D15" s="71">
        <f t="shared" ref="D15:F15" si="2">SUM(D16:D17)</f>
        <v>2471</v>
      </c>
      <c r="E15" s="71">
        <f t="shared" si="2"/>
        <v>0</v>
      </c>
      <c r="F15" s="71">
        <f t="shared" si="2"/>
        <v>0</v>
      </c>
      <c r="G15" s="62"/>
      <c r="H15" s="44" t="s">
        <v>8</v>
      </c>
    </row>
    <row r="16" spans="1:13" ht="36" x14ac:dyDescent="0.3">
      <c r="A16" s="62" t="s">
        <v>40</v>
      </c>
      <c r="B16" s="96" t="s">
        <v>107</v>
      </c>
      <c r="C16" s="71">
        <f>+D16+E16</f>
        <v>2471</v>
      </c>
      <c r="D16" s="71">
        <f>10+14+7+253+687+1500</f>
        <v>2471</v>
      </c>
      <c r="E16" s="71"/>
      <c r="F16" s="71"/>
      <c r="G16" s="62"/>
      <c r="H16" s="44" t="s">
        <v>8</v>
      </c>
    </row>
    <row r="17" spans="1:8" ht="30" customHeight="1" x14ac:dyDescent="0.3">
      <c r="A17" s="62" t="s">
        <v>40</v>
      </c>
      <c r="B17" s="96" t="s">
        <v>44</v>
      </c>
      <c r="C17" s="71">
        <f>+D17+E17</f>
        <v>0</v>
      </c>
      <c r="D17" s="71"/>
      <c r="E17" s="71"/>
      <c r="F17" s="71"/>
      <c r="G17" s="62"/>
      <c r="H17" s="44" t="s">
        <v>8</v>
      </c>
    </row>
    <row r="18" spans="1:8" ht="20.25" customHeight="1" x14ac:dyDescent="0.3">
      <c r="A18" s="62">
        <v>4</v>
      </c>
      <c r="B18" s="96" t="s">
        <v>26</v>
      </c>
      <c r="C18" s="71"/>
      <c r="D18" s="71"/>
      <c r="E18" s="71"/>
      <c r="F18" s="71"/>
      <c r="G18" s="62"/>
      <c r="H18" s="44" t="s">
        <v>8</v>
      </c>
    </row>
    <row r="19" spans="1:8" ht="20.25" customHeight="1" x14ac:dyDescent="0.3">
      <c r="A19" s="62">
        <v>5</v>
      </c>
      <c r="B19" s="96" t="s">
        <v>45</v>
      </c>
      <c r="C19" s="71">
        <f>SUM(C20:C23)</f>
        <v>3300</v>
      </c>
      <c r="D19" s="71">
        <f t="shared" ref="D19:E19" si="3">SUM(D20:D23)</f>
        <v>3300</v>
      </c>
      <c r="E19" s="71">
        <f t="shared" si="3"/>
        <v>0</v>
      </c>
      <c r="F19" s="71"/>
      <c r="G19" s="62"/>
      <c r="H19" s="44" t="s">
        <v>8</v>
      </c>
    </row>
    <row r="20" spans="1:8" ht="20.25" customHeight="1" x14ac:dyDescent="0.3">
      <c r="A20" s="62" t="s">
        <v>40</v>
      </c>
      <c r="B20" s="96" t="s">
        <v>108</v>
      </c>
      <c r="C20" s="71">
        <f>+D20</f>
        <v>100</v>
      </c>
      <c r="D20" s="71">
        <v>100</v>
      </c>
      <c r="E20" s="71"/>
      <c r="F20" s="71"/>
      <c r="G20" s="62"/>
      <c r="H20" s="44"/>
    </row>
    <row r="21" spans="1:8" ht="25.5" customHeight="1" x14ac:dyDescent="0.3">
      <c r="A21" s="62" t="s">
        <v>40</v>
      </c>
      <c r="B21" s="96" t="s">
        <v>46</v>
      </c>
      <c r="C21" s="71">
        <f>+D21+E21</f>
        <v>3100</v>
      </c>
      <c r="D21" s="69">
        <f>1867+64+280+889</f>
        <v>3100</v>
      </c>
      <c r="E21" s="71">
        <f>'[2]Phu luc 01 TH'!P14</f>
        <v>0</v>
      </c>
      <c r="F21" s="71"/>
      <c r="G21" s="62"/>
      <c r="H21" s="44" t="s">
        <v>8</v>
      </c>
    </row>
    <row r="22" spans="1:8" ht="36" x14ac:dyDescent="0.3">
      <c r="A22" s="62"/>
      <c r="B22" s="96" t="s">
        <v>47</v>
      </c>
      <c r="C22" s="71"/>
      <c r="D22" s="69"/>
      <c r="E22" s="71"/>
      <c r="F22" s="71"/>
      <c r="G22" s="62"/>
      <c r="H22" s="44"/>
    </row>
    <row r="23" spans="1:8" ht="33.75" customHeight="1" x14ac:dyDescent="0.3">
      <c r="A23" s="62" t="s">
        <v>40</v>
      </c>
      <c r="B23" s="96" t="s">
        <v>109</v>
      </c>
      <c r="C23" s="71">
        <f>+D23+E23</f>
        <v>100</v>
      </c>
      <c r="D23" s="69">
        <v>100</v>
      </c>
      <c r="E23" s="71"/>
      <c r="F23" s="71"/>
      <c r="G23" s="62"/>
      <c r="H23" s="44" t="s">
        <v>8</v>
      </c>
    </row>
    <row r="24" spans="1:8" ht="20.25" customHeight="1" x14ac:dyDescent="0.3">
      <c r="A24" s="62">
        <v>6</v>
      </c>
      <c r="B24" s="96" t="s">
        <v>7</v>
      </c>
      <c r="C24" s="71">
        <f>SUM(C25)</f>
        <v>1146</v>
      </c>
      <c r="D24" s="71">
        <f>SUM(D25)</f>
        <v>200</v>
      </c>
      <c r="E24" s="71">
        <f>SUM(E25)</f>
        <v>946</v>
      </c>
      <c r="F24" s="71"/>
      <c r="G24" s="62"/>
      <c r="H24" s="44" t="s">
        <v>8</v>
      </c>
    </row>
    <row r="25" spans="1:8" ht="26.25" customHeight="1" x14ac:dyDescent="0.3">
      <c r="A25" s="62" t="s">
        <v>40</v>
      </c>
      <c r="B25" s="96" t="s">
        <v>48</v>
      </c>
      <c r="C25" s="71">
        <f>D25+E25</f>
        <v>1146</v>
      </c>
      <c r="D25" s="69">
        <v>200</v>
      </c>
      <c r="E25" s="71">
        <f>12+10+924</f>
        <v>946</v>
      </c>
      <c r="F25" s="71"/>
      <c r="G25" s="62"/>
      <c r="H25" s="44" t="s">
        <v>8</v>
      </c>
    </row>
    <row r="26" spans="1:8" ht="20.25" hidden="1" customHeight="1" x14ac:dyDescent="0.3">
      <c r="A26" s="52"/>
      <c r="B26" s="90"/>
      <c r="C26" s="89"/>
      <c r="D26" s="89"/>
      <c r="E26" s="89"/>
      <c r="F26" s="89"/>
      <c r="G26" s="52"/>
      <c r="H26" s="44"/>
    </row>
    <row r="27" spans="1:8" ht="20.25" hidden="1" customHeight="1" x14ac:dyDescent="0.3">
      <c r="A27" s="98"/>
      <c r="B27" s="99"/>
      <c r="C27" s="100"/>
      <c r="D27" s="101"/>
      <c r="E27" s="100"/>
      <c r="F27" s="100"/>
      <c r="G27" s="98"/>
      <c r="H27" s="44"/>
    </row>
    <row r="28" spans="1:8" ht="20.25" hidden="1" customHeight="1" x14ac:dyDescent="0.3">
      <c r="A28" s="102"/>
      <c r="B28" s="103"/>
      <c r="C28" s="104"/>
      <c r="D28" s="104"/>
      <c r="E28" s="104"/>
      <c r="F28" s="104"/>
      <c r="G28" s="102"/>
      <c r="H28" s="44"/>
    </row>
    <row r="29" spans="1:8" ht="25.5" hidden="1" customHeight="1" x14ac:dyDescent="0.3">
      <c r="A29" s="105"/>
      <c r="B29" s="103"/>
      <c r="C29" s="104"/>
      <c r="D29" s="104"/>
      <c r="E29" s="104"/>
      <c r="F29" s="104"/>
      <c r="G29" s="102"/>
      <c r="H29" s="44"/>
    </row>
    <row r="30" spans="1:8" ht="26.25" hidden="1" customHeight="1" x14ac:dyDescent="0.3">
      <c r="A30" s="105"/>
      <c r="B30" s="103"/>
      <c r="C30" s="104"/>
      <c r="D30" s="104"/>
      <c r="E30" s="104"/>
      <c r="F30" s="104"/>
      <c r="G30" s="102"/>
      <c r="H30" s="44"/>
    </row>
    <row r="31" spans="1:8" ht="20.25" hidden="1" customHeight="1" x14ac:dyDescent="0.3">
      <c r="A31" s="102"/>
      <c r="B31" s="106"/>
      <c r="C31" s="104"/>
      <c r="D31" s="107"/>
      <c r="E31" s="104"/>
      <c r="F31" s="104"/>
      <c r="G31" s="102"/>
      <c r="H31" s="44"/>
    </row>
    <row r="32" spans="1:8" ht="20.25" hidden="1" customHeight="1" x14ac:dyDescent="0.3">
      <c r="A32" s="102"/>
      <c r="B32" s="103"/>
      <c r="C32" s="104"/>
      <c r="D32" s="104"/>
      <c r="E32" s="104"/>
      <c r="F32" s="104"/>
      <c r="G32" s="102"/>
      <c r="H32" s="44"/>
    </row>
    <row r="33" spans="1:8" ht="20.25" hidden="1" customHeight="1" x14ac:dyDescent="0.3">
      <c r="A33" s="102"/>
      <c r="B33" s="103"/>
      <c r="C33" s="104"/>
      <c r="D33" s="104"/>
      <c r="E33" s="104"/>
      <c r="F33" s="104"/>
      <c r="G33" s="102"/>
      <c r="H33" s="44"/>
    </row>
    <row r="34" spans="1:8" ht="20.25" hidden="1" customHeight="1" x14ac:dyDescent="0.3">
      <c r="A34" s="102"/>
      <c r="B34" s="103"/>
      <c r="C34" s="104"/>
      <c r="D34" s="104"/>
      <c r="E34" s="104"/>
      <c r="F34" s="104"/>
      <c r="G34" s="102"/>
      <c r="H34" s="44"/>
    </row>
    <row r="35" spans="1:8" ht="20.25" hidden="1" customHeight="1" x14ac:dyDescent="0.3">
      <c r="A35" s="102"/>
      <c r="B35" s="103"/>
      <c r="C35" s="104"/>
      <c r="D35" s="104"/>
      <c r="E35" s="104"/>
      <c r="F35" s="104"/>
      <c r="G35" s="102"/>
      <c r="H35" s="44"/>
    </row>
    <row r="36" spans="1:8" ht="20.25" hidden="1" customHeight="1" x14ac:dyDescent="0.3">
      <c r="A36" s="102"/>
      <c r="B36" s="103"/>
      <c r="C36" s="104"/>
      <c r="D36" s="104"/>
      <c r="E36" s="104"/>
      <c r="F36" s="104"/>
      <c r="G36" s="102"/>
      <c r="H36" s="44"/>
    </row>
    <row r="37" spans="1:8" ht="20.25" hidden="1" customHeight="1" x14ac:dyDescent="0.3">
      <c r="A37" s="102"/>
      <c r="B37" s="103"/>
      <c r="C37" s="104"/>
      <c r="D37" s="107"/>
      <c r="E37" s="104"/>
      <c r="F37" s="104"/>
      <c r="G37" s="102"/>
      <c r="H37" s="44"/>
    </row>
    <row r="38" spans="1:8" ht="23.25" hidden="1" customHeight="1" x14ac:dyDescent="0.3">
      <c r="A38" s="102"/>
      <c r="B38" s="103"/>
      <c r="C38" s="104"/>
      <c r="D38" s="107"/>
      <c r="E38" s="104"/>
      <c r="F38" s="104"/>
      <c r="G38" s="102"/>
      <c r="H38" s="44"/>
    </row>
    <row r="39" spans="1:8" ht="20.25" hidden="1" customHeight="1" x14ac:dyDescent="0.3">
      <c r="A39" s="102"/>
      <c r="B39" s="103"/>
      <c r="C39" s="104"/>
      <c r="D39" s="104"/>
      <c r="E39" s="104"/>
      <c r="F39" s="104"/>
      <c r="G39" s="102"/>
      <c r="H39" s="44"/>
    </row>
    <row r="40" spans="1:8" ht="24.75" hidden="1" customHeight="1" x14ac:dyDescent="0.3">
      <c r="A40" s="108"/>
      <c r="B40" s="109"/>
      <c r="C40" s="110"/>
      <c r="D40" s="111"/>
      <c r="E40" s="110"/>
      <c r="F40" s="110"/>
      <c r="G40" s="108"/>
      <c r="H40" s="44"/>
    </row>
    <row r="41" spans="1:8" hidden="1" x14ac:dyDescent="0.3"/>
    <row r="42" spans="1:8" hidden="1" x14ac:dyDescent="0.3"/>
    <row r="43" spans="1:8" hidden="1" x14ac:dyDescent="0.3"/>
    <row r="44" spans="1:8" hidden="1" x14ac:dyDescent="0.3"/>
    <row r="45" spans="1:8" hidden="1" x14ac:dyDescent="0.3"/>
    <row r="46" spans="1:8" hidden="1" x14ac:dyDescent="0.3"/>
    <row r="47" spans="1:8" hidden="1" x14ac:dyDescent="0.3"/>
    <row r="48" spans="1:8" hidden="1" x14ac:dyDescent="0.3"/>
    <row r="49" spans="5:7" hidden="1" x14ac:dyDescent="0.3"/>
    <row r="50" spans="5:7" hidden="1" x14ac:dyDescent="0.3"/>
    <row r="51" spans="5:7" hidden="1" x14ac:dyDescent="0.3"/>
    <row r="52" spans="5:7" hidden="1" x14ac:dyDescent="0.3"/>
    <row r="53" spans="5:7" hidden="1" x14ac:dyDescent="0.3"/>
    <row r="54" spans="5:7" hidden="1" x14ac:dyDescent="0.3"/>
    <row r="56" spans="5:7" x14ac:dyDescent="0.3">
      <c r="E56" s="116" t="s">
        <v>104</v>
      </c>
      <c r="F56" s="116"/>
      <c r="G56" s="116"/>
    </row>
  </sheetData>
  <mergeCells count="11">
    <mergeCell ref="G4:G5"/>
    <mergeCell ref="E56:G56"/>
    <mergeCell ref="A1:G1"/>
    <mergeCell ref="A2:G2"/>
    <mergeCell ref="F3:G3"/>
    <mergeCell ref="A4:A5"/>
    <mergeCell ref="B4:B5"/>
    <mergeCell ref="C4:C5"/>
    <mergeCell ref="D4:D5"/>
    <mergeCell ref="E4:E5"/>
    <mergeCell ref="F4:F5"/>
  </mergeCells>
  <pageMargins left="0.2" right="0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44"/>
  <sheetViews>
    <sheetView topLeftCell="A10" workbookViewId="0">
      <selection activeCell="U18" sqref="U18"/>
    </sheetView>
  </sheetViews>
  <sheetFormatPr defaultColWidth="9.109375" defaultRowHeight="12" x14ac:dyDescent="0.25"/>
  <cols>
    <col min="1" max="1" width="3.5546875" style="34" customWidth="1"/>
    <col min="2" max="2" width="21.5546875" style="73" customWidth="1"/>
    <col min="3" max="3" width="7.6640625" style="36" customWidth="1"/>
    <col min="4" max="4" width="7.88671875" style="36" customWidth="1"/>
    <col min="5" max="5" width="7.5546875" style="36" customWidth="1"/>
    <col min="6" max="6" width="7.77734375" style="36" customWidth="1"/>
    <col min="7" max="7" width="7.5546875" style="37" customWidth="1"/>
    <col min="8" max="8" width="7.77734375" style="37" customWidth="1"/>
    <col min="9" max="9" width="6.88671875" style="37" customWidth="1"/>
    <col min="10" max="10" width="8" style="37" customWidth="1"/>
    <col min="11" max="11" width="9.109375" style="37" customWidth="1"/>
    <col min="12" max="12" width="8" style="37" customWidth="1"/>
    <col min="13" max="13" width="8.21875" style="37" customWidth="1"/>
    <col min="14" max="14" width="9" style="37" customWidth="1"/>
    <col min="15" max="15" width="7.109375" style="37" customWidth="1"/>
    <col min="16" max="16" width="7.5546875" style="37" customWidth="1"/>
    <col min="17" max="17" width="7.21875" style="37" customWidth="1"/>
    <col min="18" max="18" width="8.44140625" style="37" customWidth="1"/>
    <col min="19" max="19" width="8.44140625" style="36" hidden="1" customWidth="1"/>
    <col min="20" max="20" width="8.44140625" style="36" customWidth="1"/>
    <col min="21" max="21" width="24.77734375" style="38" customWidth="1"/>
    <col min="22" max="22" width="7" style="39" hidden="1" customWidth="1"/>
    <col min="23" max="23" width="11" style="34" hidden="1" customWidth="1"/>
    <col min="24" max="26" width="0" style="39" hidden="1" customWidth="1"/>
    <col min="27" max="27" width="22.44140625" style="39" customWidth="1"/>
    <col min="28" max="256" width="9.109375" style="39"/>
    <col min="257" max="257" width="3.5546875" style="39" customWidth="1"/>
    <col min="258" max="258" width="24.109375" style="39" customWidth="1"/>
    <col min="259" max="260" width="9.88671875" style="39" customWidth="1"/>
    <col min="261" max="262" width="9.33203125" style="39" customWidth="1"/>
    <col min="263" max="263" width="10" style="39" customWidth="1"/>
    <col min="264" max="264" width="9.5546875" style="39" customWidth="1"/>
    <col min="265" max="265" width="8.33203125" style="39" customWidth="1"/>
    <col min="266" max="266" width="9" style="39" customWidth="1"/>
    <col min="267" max="267" width="9.109375" style="39" customWidth="1"/>
    <col min="268" max="268" width="8" style="39" customWidth="1"/>
    <col min="269" max="269" width="10.109375" style="39" customWidth="1"/>
    <col min="270" max="270" width="9" style="39" customWidth="1"/>
    <col min="271" max="271" width="9.88671875" style="39" customWidth="1"/>
    <col min="272" max="273" width="9.44140625" style="39" customWidth="1"/>
    <col min="274" max="274" width="8.44140625" style="39" customWidth="1"/>
    <col min="275" max="275" width="0" style="39" hidden="1" customWidth="1"/>
    <col min="276" max="276" width="8.44140625" style="39" customWidth="1"/>
    <col min="277" max="277" width="21.6640625" style="39" customWidth="1"/>
    <col min="278" max="282" width="0" style="39" hidden="1" customWidth="1"/>
    <col min="283" max="283" width="22.44140625" style="39" customWidth="1"/>
    <col min="284" max="512" width="9.109375" style="39"/>
    <col min="513" max="513" width="3.5546875" style="39" customWidth="1"/>
    <col min="514" max="514" width="24.109375" style="39" customWidth="1"/>
    <col min="515" max="516" width="9.88671875" style="39" customWidth="1"/>
    <col min="517" max="518" width="9.33203125" style="39" customWidth="1"/>
    <col min="519" max="519" width="10" style="39" customWidth="1"/>
    <col min="520" max="520" width="9.5546875" style="39" customWidth="1"/>
    <col min="521" max="521" width="8.33203125" style="39" customWidth="1"/>
    <col min="522" max="522" width="9" style="39" customWidth="1"/>
    <col min="523" max="523" width="9.109375" style="39" customWidth="1"/>
    <col min="524" max="524" width="8" style="39" customWidth="1"/>
    <col min="525" max="525" width="10.109375" style="39" customWidth="1"/>
    <col min="526" max="526" width="9" style="39" customWidth="1"/>
    <col min="527" max="527" width="9.88671875" style="39" customWidth="1"/>
    <col min="528" max="529" width="9.44140625" style="39" customWidth="1"/>
    <col min="530" max="530" width="8.44140625" style="39" customWidth="1"/>
    <col min="531" max="531" width="0" style="39" hidden="1" customWidth="1"/>
    <col min="532" max="532" width="8.44140625" style="39" customWidth="1"/>
    <col min="533" max="533" width="21.6640625" style="39" customWidth="1"/>
    <col min="534" max="538" width="0" style="39" hidden="1" customWidth="1"/>
    <col min="539" max="539" width="22.44140625" style="39" customWidth="1"/>
    <col min="540" max="768" width="9.109375" style="39"/>
    <col min="769" max="769" width="3.5546875" style="39" customWidth="1"/>
    <col min="770" max="770" width="24.109375" style="39" customWidth="1"/>
    <col min="771" max="772" width="9.88671875" style="39" customWidth="1"/>
    <col min="773" max="774" width="9.33203125" style="39" customWidth="1"/>
    <col min="775" max="775" width="10" style="39" customWidth="1"/>
    <col min="776" max="776" width="9.5546875" style="39" customWidth="1"/>
    <col min="777" max="777" width="8.33203125" style="39" customWidth="1"/>
    <col min="778" max="778" width="9" style="39" customWidth="1"/>
    <col min="779" max="779" width="9.109375" style="39" customWidth="1"/>
    <col min="780" max="780" width="8" style="39" customWidth="1"/>
    <col min="781" max="781" width="10.109375" style="39" customWidth="1"/>
    <col min="782" max="782" width="9" style="39" customWidth="1"/>
    <col min="783" max="783" width="9.88671875" style="39" customWidth="1"/>
    <col min="784" max="785" width="9.44140625" style="39" customWidth="1"/>
    <col min="786" max="786" width="8.44140625" style="39" customWidth="1"/>
    <col min="787" max="787" width="0" style="39" hidden="1" customWidth="1"/>
    <col min="788" max="788" width="8.44140625" style="39" customWidth="1"/>
    <col min="789" max="789" width="21.6640625" style="39" customWidth="1"/>
    <col min="790" max="794" width="0" style="39" hidden="1" customWidth="1"/>
    <col min="795" max="795" width="22.44140625" style="39" customWidth="1"/>
    <col min="796" max="1024" width="9.109375" style="39"/>
    <col min="1025" max="1025" width="3.5546875" style="39" customWidth="1"/>
    <col min="1026" max="1026" width="24.109375" style="39" customWidth="1"/>
    <col min="1027" max="1028" width="9.88671875" style="39" customWidth="1"/>
    <col min="1029" max="1030" width="9.33203125" style="39" customWidth="1"/>
    <col min="1031" max="1031" width="10" style="39" customWidth="1"/>
    <col min="1032" max="1032" width="9.5546875" style="39" customWidth="1"/>
    <col min="1033" max="1033" width="8.33203125" style="39" customWidth="1"/>
    <col min="1034" max="1034" width="9" style="39" customWidth="1"/>
    <col min="1035" max="1035" width="9.109375" style="39" customWidth="1"/>
    <col min="1036" max="1036" width="8" style="39" customWidth="1"/>
    <col min="1037" max="1037" width="10.109375" style="39" customWidth="1"/>
    <col min="1038" max="1038" width="9" style="39" customWidth="1"/>
    <col min="1039" max="1039" width="9.88671875" style="39" customWidth="1"/>
    <col min="1040" max="1041" width="9.44140625" style="39" customWidth="1"/>
    <col min="1042" max="1042" width="8.44140625" style="39" customWidth="1"/>
    <col min="1043" max="1043" width="0" style="39" hidden="1" customWidth="1"/>
    <col min="1044" max="1044" width="8.44140625" style="39" customWidth="1"/>
    <col min="1045" max="1045" width="21.6640625" style="39" customWidth="1"/>
    <col min="1046" max="1050" width="0" style="39" hidden="1" customWidth="1"/>
    <col min="1051" max="1051" width="22.44140625" style="39" customWidth="1"/>
    <col min="1052" max="1280" width="9.109375" style="39"/>
    <col min="1281" max="1281" width="3.5546875" style="39" customWidth="1"/>
    <col min="1282" max="1282" width="24.109375" style="39" customWidth="1"/>
    <col min="1283" max="1284" width="9.88671875" style="39" customWidth="1"/>
    <col min="1285" max="1286" width="9.33203125" style="39" customWidth="1"/>
    <col min="1287" max="1287" width="10" style="39" customWidth="1"/>
    <col min="1288" max="1288" width="9.5546875" style="39" customWidth="1"/>
    <col min="1289" max="1289" width="8.33203125" style="39" customWidth="1"/>
    <col min="1290" max="1290" width="9" style="39" customWidth="1"/>
    <col min="1291" max="1291" width="9.109375" style="39" customWidth="1"/>
    <col min="1292" max="1292" width="8" style="39" customWidth="1"/>
    <col min="1293" max="1293" width="10.109375" style="39" customWidth="1"/>
    <col min="1294" max="1294" width="9" style="39" customWidth="1"/>
    <col min="1295" max="1295" width="9.88671875" style="39" customWidth="1"/>
    <col min="1296" max="1297" width="9.44140625" style="39" customWidth="1"/>
    <col min="1298" max="1298" width="8.44140625" style="39" customWidth="1"/>
    <col min="1299" max="1299" width="0" style="39" hidden="1" customWidth="1"/>
    <col min="1300" max="1300" width="8.44140625" style="39" customWidth="1"/>
    <col min="1301" max="1301" width="21.6640625" style="39" customWidth="1"/>
    <col min="1302" max="1306" width="0" style="39" hidden="1" customWidth="1"/>
    <col min="1307" max="1307" width="22.44140625" style="39" customWidth="1"/>
    <col min="1308" max="1536" width="9.109375" style="39"/>
    <col min="1537" max="1537" width="3.5546875" style="39" customWidth="1"/>
    <col min="1538" max="1538" width="24.109375" style="39" customWidth="1"/>
    <col min="1539" max="1540" width="9.88671875" style="39" customWidth="1"/>
    <col min="1541" max="1542" width="9.33203125" style="39" customWidth="1"/>
    <col min="1543" max="1543" width="10" style="39" customWidth="1"/>
    <col min="1544" max="1544" width="9.5546875" style="39" customWidth="1"/>
    <col min="1545" max="1545" width="8.33203125" style="39" customWidth="1"/>
    <col min="1546" max="1546" width="9" style="39" customWidth="1"/>
    <col min="1547" max="1547" width="9.109375" style="39" customWidth="1"/>
    <col min="1548" max="1548" width="8" style="39" customWidth="1"/>
    <col min="1549" max="1549" width="10.109375" style="39" customWidth="1"/>
    <col min="1550" max="1550" width="9" style="39" customWidth="1"/>
    <col min="1551" max="1551" width="9.88671875" style="39" customWidth="1"/>
    <col min="1552" max="1553" width="9.44140625" style="39" customWidth="1"/>
    <col min="1554" max="1554" width="8.44140625" style="39" customWidth="1"/>
    <col min="1555" max="1555" width="0" style="39" hidden="1" customWidth="1"/>
    <col min="1556" max="1556" width="8.44140625" style="39" customWidth="1"/>
    <col min="1557" max="1557" width="21.6640625" style="39" customWidth="1"/>
    <col min="1558" max="1562" width="0" style="39" hidden="1" customWidth="1"/>
    <col min="1563" max="1563" width="22.44140625" style="39" customWidth="1"/>
    <col min="1564" max="1792" width="9.109375" style="39"/>
    <col min="1793" max="1793" width="3.5546875" style="39" customWidth="1"/>
    <col min="1794" max="1794" width="24.109375" style="39" customWidth="1"/>
    <col min="1795" max="1796" width="9.88671875" style="39" customWidth="1"/>
    <col min="1797" max="1798" width="9.33203125" style="39" customWidth="1"/>
    <col min="1799" max="1799" width="10" style="39" customWidth="1"/>
    <col min="1800" max="1800" width="9.5546875" style="39" customWidth="1"/>
    <col min="1801" max="1801" width="8.33203125" style="39" customWidth="1"/>
    <col min="1802" max="1802" width="9" style="39" customWidth="1"/>
    <col min="1803" max="1803" width="9.109375" style="39" customWidth="1"/>
    <col min="1804" max="1804" width="8" style="39" customWidth="1"/>
    <col min="1805" max="1805" width="10.109375" style="39" customWidth="1"/>
    <col min="1806" max="1806" width="9" style="39" customWidth="1"/>
    <col min="1807" max="1807" width="9.88671875" style="39" customWidth="1"/>
    <col min="1808" max="1809" width="9.44140625" style="39" customWidth="1"/>
    <col min="1810" max="1810" width="8.44140625" style="39" customWidth="1"/>
    <col min="1811" max="1811" width="0" style="39" hidden="1" customWidth="1"/>
    <col min="1812" max="1812" width="8.44140625" style="39" customWidth="1"/>
    <col min="1813" max="1813" width="21.6640625" style="39" customWidth="1"/>
    <col min="1814" max="1818" width="0" style="39" hidden="1" customWidth="1"/>
    <col min="1819" max="1819" width="22.44140625" style="39" customWidth="1"/>
    <col min="1820" max="2048" width="9.109375" style="39"/>
    <col min="2049" max="2049" width="3.5546875" style="39" customWidth="1"/>
    <col min="2050" max="2050" width="24.109375" style="39" customWidth="1"/>
    <col min="2051" max="2052" width="9.88671875" style="39" customWidth="1"/>
    <col min="2053" max="2054" width="9.33203125" style="39" customWidth="1"/>
    <col min="2055" max="2055" width="10" style="39" customWidth="1"/>
    <col min="2056" max="2056" width="9.5546875" style="39" customWidth="1"/>
    <col min="2057" max="2057" width="8.33203125" style="39" customWidth="1"/>
    <col min="2058" max="2058" width="9" style="39" customWidth="1"/>
    <col min="2059" max="2059" width="9.109375" style="39" customWidth="1"/>
    <col min="2060" max="2060" width="8" style="39" customWidth="1"/>
    <col min="2061" max="2061" width="10.109375" style="39" customWidth="1"/>
    <col min="2062" max="2062" width="9" style="39" customWidth="1"/>
    <col min="2063" max="2063" width="9.88671875" style="39" customWidth="1"/>
    <col min="2064" max="2065" width="9.44140625" style="39" customWidth="1"/>
    <col min="2066" max="2066" width="8.44140625" style="39" customWidth="1"/>
    <col min="2067" max="2067" width="0" style="39" hidden="1" customWidth="1"/>
    <col min="2068" max="2068" width="8.44140625" style="39" customWidth="1"/>
    <col min="2069" max="2069" width="21.6640625" style="39" customWidth="1"/>
    <col min="2070" max="2074" width="0" style="39" hidden="1" customWidth="1"/>
    <col min="2075" max="2075" width="22.44140625" style="39" customWidth="1"/>
    <col min="2076" max="2304" width="9.109375" style="39"/>
    <col min="2305" max="2305" width="3.5546875" style="39" customWidth="1"/>
    <col min="2306" max="2306" width="24.109375" style="39" customWidth="1"/>
    <col min="2307" max="2308" width="9.88671875" style="39" customWidth="1"/>
    <col min="2309" max="2310" width="9.33203125" style="39" customWidth="1"/>
    <col min="2311" max="2311" width="10" style="39" customWidth="1"/>
    <col min="2312" max="2312" width="9.5546875" style="39" customWidth="1"/>
    <col min="2313" max="2313" width="8.33203125" style="39" customWidth="1"/>
    <col min="2314" max="2314" width="9" style="39" customWidth="1"/>
    <col min="2315" max="2315" width="9.109375" style="39" customWidth="1"/>
    <col min="2316" max="2316" width="8" style="39" customWidth="1"/>
    <col min="2317" max="2317" width="10.109375" style="39" customWidth="1"/>
    <col min="2318" max="2318" width="9" style="39" customWidth="1"/>
    <col min="2319" max="2319" width="9.88671875" style="39" customWidth="1"/>
    <col min="2320" max="2321" width="9.44140625" style="39" customWidth="1"/>
    <col min="2322" max="2322" width="8.44140625" style="39" customWidth="1"/>
    <col min="2323" max="2323" width="0" style="39" hidden="1" customWidth="1"/>
    <col min="2324" max="2324" width="8.44140625" style="39" customWidth="1"/>
    <col min="2325" max="2325" width="21.6640625" style="39" customWidth="1"/>
    <col min="2326" max="2330" width="0" style="39" hidden="1" customWidth="1"/>
    <col min="2331" max="2331" width="22.44140625" style="39" customWidth="1"/>
    <col min="2332" max="2560" width="9.109375" style="39"/>
    <col min="2561" max="2561" width="3.5546875" style="39" customWidth="1"/>
    <col min="2562" max="2562" width="24.109375" style="39" customWidth="1"/>
    <col min="2563" max="2564" width="9.88671875" style="39" customWidth="1"/>
    <col min="2565" max="2566" width="9.33203125" style="39" customWidth="1"/>
    <col min="2567" max="2567" width="10" style="39" customWidth="1"/>
    <col min="2568" max="2568" width="9.5546875" style="39" customWidth="1"/>
    <col min="2569" max="2569" width="8.33203125" style="39" customWidth="1"/>
    <col min="2570" max="2570" width="9" style="39" customWidth="1"/>
    <col min="2571" max="2571" width="9.109375" style="39" customWidth="1"/>
    <col min="2572" max="2572" width="8" style="39" customWidth="1"/>
    <col min="2573" max="2573" width="10.109375" style="39" customWidth="1"/>
    <col min="2574" max="2574" width="9" style="39" customWidth="1"/>
    <col min="2575" max="2575" width="9.88671875" style="39" customWidth="1"/>
    <col min="2576" max="2577" width="9.44140625" style="39" customWidth="1"/>
    <col min="2578" max="2578" width="8.44140625" style="39" customWidth="1"/>
    <col min="2579" max="2579" width="0" style="39" hidden="1" customWidth="1"/>
    <col min="2580" max="2580" width="8.44140625" style="39" customWidth="1"/>
    <col min="2581" max="2581" width="21.6640625" style="39" customWidth="1"/>
    <col min="2582" max="2586" width="0" style="39" hidden="1" customWidth="1"/>
    <col min="2587" max="2587" width="22.44140625" style="39" customWidth="1"/>
    <col min="2588" max="2816" width="9.109375" style="39"/>
    <col min="2817" max="2817" width="3.5546875" style="39" customWidth="1"/>
    <col min="2818" max="2818" width="24.109375" style="39" customWidth="1"/>
    <col min="2819" max="2820" width="9.88671875" style="39" customWidth="1"/>
    <col min="2821" max="2822" width="9.33203125" style="39" customWidth="1"/>
    <col min="2823" max="2823" width="10" style="39" customWidth="1"/>
    <col min="2824" max="2824" width="9.5546875" style="39" customWidth="1"/>
    <col min="2825" max="2825" width="8.33203125" style="39" customWidth="1"/>
    <col min="2826" max="2826" width="9" style="39" customWidth="1"/>
    <col min="2827" max="2827" width="9.109375" style="39" customWidth="1"/>
    <col min="2828" max="2828" width="8" style="39" customWidth="1"/>
    <col min="2829" max="2829" width="10.109375" style="39" customWidth="1"/>
    <col min="2830" max="2830" width="9" style="39" customWidth="1"/>
    <col min="2831" max="2831" width="9.88671875" style="39" customWidth="1"/>
    <col min="2832" max="2833" width="9.44140625" style="39" customWidth="1"/>
    <col min="2834" max="2834" width="8.44140625" style="39" customWidth="1"/>
    <col min="2835" max="2835" width="0" style="39" hidden="1" customWidth="1"/>
    <col min="2836" max="2836" width="8.44140625" style="39" customWidth="1"/>
    <col min="2837" max="2837" width="21.6640625" style="39" customWidth="1"/>
    <col min="2838" max="2842" width="0" style="39" hidden="1" customWidth="1"/>
    <col min="2843" max="2843" width="22.44140625" style="39" customWidth="1"/>
    <col min="2844" max="3072" width="9.109375" style="39"/>
    <col min="3073" max="3073" width="3.5546875" style="39" customWidth="1"/>
    <col min="3074" max="3074" width="24.109375" style="39" customWidth="1"/>
    <col min="3075" max="3076" width="9.88671875" style="39" customWidth="1"/>
    <col min="3077" max="3078" width="9.33203125" style="39" customWidth="1"/>
    <col min="3079" max="3079" width="10" style="39" customWidth="1"/>
    <col min="3080" max="3080" width="9.5546875" style="39" customWidth="1"/>
    <col min="3081" max="3081" width="8.33203125" style="39" customWidth="1"/>
    <col min="3082" max="3082" width="9" style="39" customWidth="1"/>
    <col min="3083" max="3083" width="9.109375" style="39" customWidth="1"/>
    <col min="3084" max="3084" width="8" style="39" customWidth="1"/>
    <col min="3085" max="3085" width="10.109375" style="39" customWidth="1"/>
    <col min="3086" max="3086" width="9" style="39" customWidth="1"/>
    <col min="3087" max="3087" width="9.88671875" style="39" customWidth="1"/>
    <col min="3088" max="3089" width="9.44140625" style="39" customWidth="1"/>
    <col min="3090" max="3090" width="8.44140625" style="39" customWidth="1"/>
    <col min="3091" max="3091" width="0" style="39" hidden="1" customWidth="1"/>
    <col min="3092" max="3092" width="8.44140625" style="39" customWidth="1"/>
    <col min="3093" max="3093" width="21.6640625" style="39" customWidth="1"/>
    <col min="3094" max="3098" width="0" style="39" hidden="1" customWidth="1"/>
    <col min="3099" max="3099" width="22.44140625" style="39" customWidth="1"/>
    <col min="3100" max="3328" width="9.109375" style="39"/>
    <col min="3329" max="3329" width="3.5546875" style="39" customWidth="1"/>
    <col min="3330" max="3330" width="24.109375" style="39" customWidth="1"/>
    <col min="3331" max="3332" width="9.88671875" style="39" customWidth="1"/>
    <col min="3333" max="3334" width="9.33203125" style="39" customWidth="1"/>
    <col min="3335" max="3335" width="10" style="39" customWidth="1"/>
    <col min="3336" max="3336" width="9.5546875" style="39" customWidth="1"/>
    <col min="3337" max="3337" width="8.33203125" style="39" customWidth="1"/>
    <col min="3338" max="3338" width="9" style="39" customWidth="1"/>
    <col min="3339" max="3339" width="9.109375" style="39" customWidth="1"/>
    <col min="3340" max="3340" width="8" style="39" customWidth="1"/>
    <col min="3341" max="3341" width="10.109375" style="39" customWidth="1"/>
    <col min="3342" max="3342" width="9" style="39" customWidth="1"/>
    <col min="3343" max="3343" width="9.88671875" style="39" customWidth="1"/>
    <col min="3344" max="3345" width="9.44140625" style="39" customWidth="1"/>
    <col min="3346" max="3346" width="8.44140625" style="39" customWidth="1"/>
    <col min="3347" max="3347" width="0" style="39" hidden="1" customWidth="1"/>
    <col min="3348" max="3348" width="8.44140625" style="39" customWidth="1"/>
    <col min="3349" max="3349" width="21.6640625" style="39" customWidth="1"/>
    <col min="3350" max="3354" width="0" style="39" hidden="1" customWidth="1"/>
    <col min="3355" max="3355" width="22.44140625" style="39" customWidth="1"/>
    <col min="3356" max="3584" width="9.109375" style="39"/>
    <col min="3585" max="3585" width="3.5546875" style="39" customWidth="1"/>
    <col min="3586" max="3586" width="24.109375" style="39" customWidth="1"/>
    <col min="3587" max="3588" width="9.88671875" style="39" customWidth="1"/>
    <col min="3589" max="3590" width="9.33203125" style="39" customWidth="1"/>
    <col min="3591" max="3591" width="10" style="39" customWidth="1"/>
    <col min="3592" max="3592" width="9.5546875" style="39" customWidth="1"/>
    <col min="3593" max="3593" width="8.33203125" style="39" customWidth="1"/>
    <col min="3594" max="3594" width="9" style="39" customWidth="1"/>
    <col min="3595" max="3595" width="9.109375" style="39" customWidth="1"/>
    <col min="3596" max="3596" width="8" style="39" customWidth="1"/>
    <col min="3597" max="3597" width="10.109375" style="39" customWidth="1"/>
    <col min="3598" max="3598" width="9" style="39" customWidth="1"/>
    <col min="3599" max="3599" width="9.88671875" style="39" customWidth="1"/>
    <col min="3600" max="3601" width="9.44140625" style="39" customWidth="1"/>
    <col min="3602" max="3602" width="8.44140625" style="39" customWidth="1"/>
    <col min="3603" max="3603" width="0" style="39" hidden="1" customWidth="1"/>
    <col min="3604" max="3604" width="8.44140625" style="39" customWidth="1"/>
    <col min="3605" max="3605" width="21.6640625" style="39" customWidth="1"/>
    <col min="3606" max="3610" width="0" style="39" hidden="1" customWidth="1"/>
    <col min="3611" max="3611" width="22.44140625" style="39" customWidth="1"/>
    <col min="3612" max="3840" width="9.109375" style="39"/>
    <col min="3841" max="3841" width="3.5546875" style="39" customWidth="1"/>
    <col min="3842" max="3842" width="24.109375" style="39" customWidth="1"/>
    <col min="3843" max="3844" width="9.88671875" style="39" customWidth="1"/>
    <col min="3845" max="3846" width="9.33203125" style="39" customWidth="1"/>
    <col min="3847" max="3847" width="10" style="39" customWidth="1"/>
    <col min="3848" max="3848" width="9.5546875" style="39" customWidth="1"/>
    <col min="3849" max="3849" width="8.33203125" style="39" customWidth="1"/>
    <col min="3850" max="3850" width="9" style="39" customWidth="1"/>
    <col min="3851" max="3851" width="9.109375" style="39" customWidth="1"/>
    <col min="3852" max="3852" width="8" style="39" customWidth="1"/>
    <col min="3853" max="3853" width="10.109375" style="39" customWidth="1"/>
    <col min="3854" max="3854" width="9" style="39" customWidth="1"/>
    <col min="3855" max="3855" width="9.88671875" style="39" customWidth="1"/>
    <col min="3856" max="3857" width="9.44140625" style="39" customWidth="1"/>
    <col min="3858" max="3858" width="8.44140625" style="39" customWidth="1"/>
    <col min="3859" max="3859" width="0" style="39" hidden="1" customWidth="1"/>
    <col min="3860" max="3860" width="8.44140625" style="39" customWidth="1"/>
    <col min="3861" max="3861" width="21.6640625" style="39" customWidth="1"/>
    <col min="3862" max="3866" width="0" style="39" hidden="1" customWidth="1"/>
    <col min="3867" max="3867" width="22.44140625" style="39" customWidth="1"/>
    <col min="3868" max="4096" width="9.109375" style="39"/>
    <col min="4097" max="4097" width="3.5546875" style="39" customWidth="1"/>
    <col min="4098" max="4098" width="24.109375" style="39" customWidth="1"/>
    <col min="4099" max="4100" width="9.88671875" style="39" customWidth="1"/>
    <col min="4101" max="4102" width="9.33203125" style="39" customWidth="1"/>
    <col min="4103" max="4103" width="10" style="39" customWidth="1"/>
    <col min="4104" max="4104" width="9.5546875" style="39" customWidth="1"/>
    <col min="4105" max="4105" width="8.33203125" style="39" customWidth="1"/>
    <col min="4106" max="4106" width="9" style="39" customWidth="1"/>
    <col min="4107" max="4107" width="9.109375" style="39" customWidth="1"/>
    <col min="4108" max="4108" width="8" style="39" customWidth="1"/>
    <col min="4109" max="4109" width="10.109375" style="39" customWidth="1"/>
    <col min="4110" max="4110" width="9" style="39" customWidth="1"/>
    <col min="4111" max="4111" width="9.88671875" style="39" customWidth="1"/>
    <col min="4112" max="4113" width="9.44140625" style="39" customWidth="1"/>
    <col min="4114" max="4114" width="8.44140625" style="39" customWidth="1"/>
    <col min="4115" max="4115" width="0" style="39" hidden="1" customWidth="1"/>
    <col min="4116" max="4116" width="8.44140625" style="39" customWidth="1"/>
    <col min="4117" max="4117" width="21.6640625" style="39" customWidth="1"/>
    <col min="4118" max="4122" width="0" style="39" hidden="1" customWidth="1"/>
    <col min="4123" max="4123" width="22.44140625" style="39" customWidth="1"/>
    <col min="4124" max="4352" width="9.109375" style="39"/>
    <col min="4353" max="4353" width="3.5546875" style="39" customWidth="1"/>
    <col min="4354" max="4354" width="24.109375" style="39" customWidth="1"/>
    <col min="4355" max="4356" width="9.88671875" style="39" customWidth="1"/>
    <col min="4357" max="4358" width="9.33203125" style="39" customWidth="1"/>
    <col min="4359" max="4359" width="10" style="39" customWidth="1"/>
    <col min="4360" max="4360" width="9.5546875" style="39" customWidth="1"/>
    <col min="4361" max="4361" width="8.33203125" style="39" customWidth="1"/>
    <col min="4362" max="4362" width="9" style="39" customWidth="1"/>
    <col min="4363" max="4363" width="9.109375" style="39" customWidth="1"/>
    <col min="4364" max="4364" width="8" style="39" customWidth="1"/>
    <col min="4365" max="4365" width="10.109375" style="39" customWidth="1"/>
    <col min="4366" max="4366" width="9" style="39" customWidth="1"/>
    <col min="4367" max="4367" width="9.88671875" style="39" customWidth="1"/>
    <col min="4368" max="4369" width="9.44140625" style="39" customWidth="1"/>
    <col min="4370" max="4370" width="8.44140625" style="39" customWidth="1"/>
    <col min="4371" max="4371" width="0" style="39" hidden="1" customWidth="1"/>
    <col min="4372" max="4372" width="8.44140625" style="39" customWidth="1"/>
    <col min="4373" max="4373" width="21.6640625" style="39" customWidth="1"/>
    <col min="4374" max="4378" width="0" style="39" hidden="1" customWidth="1"/>
    <col min="4379" max="4379" width="22.44140625" style="39" customWidth="1"/>
    <col min="4380" max="4608" width="9.109375" style="39"/>
    <col min="4609" max="4609" width="3.5546875" style="39" customWidth="1"/>
    <col min="4610" max="4610" width="24.109375" style="39" customWidth="1"/>
    <col min="4611" max="4612" width="9.88671875" style="39" customWidth="1"/>
    <col min="4613" max="4614" width="9.33203125" style="39" customWidth="1"/>
    <col min="4615" max="4615" width="10" style="39" customWidth="1"/>
    <col min="4616" max="4616" width="9.5546875" style="39" customWidth="1"/>
    <col min="4617" max="4617" width="8.33203125" style="39" customWidth="1"/>
    <col min="4618" max="4618" width="9" style="39" customWidth="1"/>
    <col min="4619" max="4619" width="9.109375" style="39" customWidth="1"/>
    <col min="4620" max="4620" width="8" style="39" customWidth="1"/>
    <col min="4621" max="4621" width="10.109375" style="39" customWidth="1"/>
    <col min="4622" max="4622" width="9" style="39" customWidth="1"/>
    <col min="4623" max="4623" width="9.88671875" style="39" customWidth="1"/>
    <col min="4624" max="4625" width="9.44140625" style="39" customWidth="1"/>
    <col min="4626" max="4626" width="8.44140625" style="39" customWidth="1"/>
    <col min="4627" max="4627" width="0" style="39" hidden="1" customWidth="1"/>
    <col min="4628" max="4628" width="8.44140625" style="39" customWidth="1"/>
    <col min="4629" max="4629" width="21.6640625" style="39" customWidth="1"/>
    <col min="4630" max="4634" width="0" style="39" hidden="1" customWidth="1"/>
    <col min="4635" max="4635" width="22.44140625" style="39" customWidth="1"/>
    <col min="4636" max="4864" width="9.109375" style="39"/>
    <col min="4865" max="4865" width="3.5546875" style="39" customWidth="1"/>
    <col min="4866" max="4866" width="24.109375" style="39" customWidth="1"/>
    <col min="4867" max="4868" width="9.88671875" style="39" customWidth="1"/>
    <col min="4869" max="4870" width="9.33203125" style="39" customWidth="1"/>
    <col min="4871" max="4871" width="10" style="39" customWidth="1"/>
    <col min="4872" max="4872" width="9.5546875" style="39" customWidth="1"/>
    <col min="4873" max="4873" width="8.33203125" style="39" customWidth="1"/>
    <col min="4874" max="4874" width="9" style="39" customWidth="1"/>
    <col min="4875" max="4875" width="9.109375" style="39" customWidth="1"/>
    <col min="4876" max="4876" width="8" style="39" customWidth="1"/>
    <col min="4877" max="4877" width="10.109375" style="39" customWidth="1"/>
    <col min="4878" max="4878" width="9" style="39" customWidth="1"/>
    <col min="4879" max="4879" width="9.88671875" style="39" customWidth="1"/>
    <col min="4880" max="4881" width="9.44140625" style="39" customWidth="1"/>
    <col min="4882" max="4882" width="8.44140625" style="39" customWidth="1"/>
    <col min="4883" max="4883" width="0" style="39" hidden="1" customWidth="1"/>
    <col min="4884" max="4884" width="8.44140625" style="39" customWidth="1"/>
    <col min="4885" max="4885" width="21.6640625" style="39" customWidth="1"/>
    <col min="4886" max="4890" width="0" style="39" hidden="1" customWidth="1"/>
    <col min="4891" max="4891" width="22.44140625" style="39" customWidth="1"/>
    <col min="4892" max="5120" width="9.109375" style="39"/>
    <col min="5121" max="5121" width="3.5546875" style="39" customWidth="1"/>
    <col min="5122" max="5122" width="24.109375" style="39" customWidth="1"/>
    <col min="5123" max="5124" width="9.88671875" style="39" customWidth="1"/>
    <col min="5125" max="5126" width="9.33203125" style="39" customWidth="1"/>
    <col min="5127" max="5127" width="10" style="39" customWidth="1"/>
    <col min="5128" max="5128" width="9.5546875" style="39" customWidth="1"/>
    <col min="5129" max="5129" width="8.33203125" style="39" customWidth="1"/>
    <col min="5130" max="5130" width="9" style="39" customWidth="1"/>
    <col min="5131" max="5131" width="9.109375" style="39" customWidth="1"/>
    <col min="5132" max="5132" width="8" style="39" customWidth="1"/>
    <col min="5133" max="5133" width="10.109375" style="39" customWidth="1"/>
    <col min="5134" max="5134" width="9" style="39" customWidth="1"/>
    <col min="5135" max="5135" width="9.88671875" style="39" customWidth="1"/>
    <col min="5136" max="5137" width="9.44140625" style="39" customWidth="1"/>
    <col min="5138" max="5138" width="8.44140625" style="39" customWidth="1"/>
    <col min="5139" max="5139" width="0" style="39" hidden="1" customWidth="1"/>
    <col min="5140" max="5140" width="8.44140625" style="39" customWidth="1"/>
    <col min="5141" max="5141" width="21.6640625" style="39" customWidth="1"/>
    <col min="5142" max="5146" width="0" style="39" hidden="1" customWidth="1"/>
    <col min="5147" max="5147" width="22.44140625" style="39" customWidth="1"/>
    <col min="5148" max="5376" width="9.109375" style="39"/>
    <col min="5377" max="5377" width="3.5546875" style="39" customWidth="1"/>
    <col min="5378" max="5378" width="24.109375" style="39" customWidth="1"/>
    <col min="5379" max="5380" width="9.88671875" style="39" customWidth="1"/>
    <col min="5381" max="5382" width="9.33203125" style="39" customWidth="1"/>
    <col min="5383" max="5383" width="10" style="39" customWidth="1"/>
    <col min="5384" max="5384" width="9.5546875" style="39" customWidth="1"/>
    <col min="5385" max="5385" width="8.33203125" style="39" customWidth="1"/>
    <col min="5386" max="5386" width="9" style="39" customWidth="1"/>
    <col min="5387" max="5387" width="9.109375" style="39" customWidth="1"/>
    <col min="5388" max="5388" width="8" style="39" customWidth="1"/>
    <col min="5389" max="5389" width="10.109375" style="39" customWidth="1"/>
    <col min="5390" max="5390" width="9" style="39" customWidth="1"/>
    <col min="5391" max="5391" width="9.88671875" style="39" customWidth="1"/>
    <col min="5392" max="5393" width="9.44140625" style="39" customWidth="1"/>
    <col min="5394" max="5394" width="8.44140625" style="39" customWidth="1"/>
    <col min="5395" max="5395" width="0" style="39" hidden="1" customWidth="1"/>
    <col min="5396" max="5396" width="8.44140625" style="39" customWidth="1"/>
    <col min="5397" max="5397" width="21.6640625" style="39" customWidth="1"/>
    <col min="5398" max="5402" width="0" style="39" hidden="1" customWidth="1"/>
    <col min="5403" max="5403" width="22.44140625" style="39" customWidth="1"/>
    <col min="5404" max="5632" width="9.109375" style="39"/>
    <col min="5633" max="5633" width="3.5546875" style="39" customWidth="1"/>
    <col min="5634" max="5634" width="24.109375" style="39" customWidth="1"/>
    <col min="5635" max="5636" width="9.88671875" style="39" customWidth="1"/>
    <col min="5637" max="5638" width="9.33203125" style="39" customWidth="1"/>
    <col min="5639" max="5639" width="10" style="39" customWidth="1"/>
    <col min="5640" max="5640" width="9.5546875" style="39" customWidth="1"/>
    <col min="5641" max="5641" width="8.33203125" style="39" customWidth="1"/>
    <col min="5642" max="5642" width="9" style="39" customWidth="1"/>
    <col min="5643" max="5643" width="9.109375" style="39" customWidth="1"/>
    <col min="5644" max="5644" width="8" style="39" customWidth="1"/>
    <col min="5645" max="5645" width="10.109375" style="39" customWidth="1"/>
    <col min="5646" max="5646" width="9" style="39" customWidth="1"/>
    <col min="5647" max="5647" width="9.88671875" style="39" customWidth="1"/>
    <col min="5648" max="5649" width="9.44140625" style="39" customWidth="1"/>
    <col min="5650" max="5650" width="8.44140625" style="39" customWidth="1"/>
    <col min="5651" max="5651" width="0" style="39" hidden="1" customWidth="1"/>
    <col min="5652" max="5652" width="8.44140625" style="39" customWidth="1"/>
    <col min="5653" max="5653" width="21.6640625" style="39" customWidth="1"/>
    <col min="5654" max="5658" width="0" style="39" hidden="1" customWidth="1"/>
    <col min="5659" max="5659" width="22.44140625" style="39" customWidth="1"/>
    <col min="5660" max="5888" width="9.109375" style="39"/>
    <col min="5889" max="5889" width="3.5546875" style="39" customWidth="1"/>
    <col min="5890" max="5890" width="24.109375" style="39" customWidth="1"/>
    <col min="5891" max="5892" width="9.88671875" style="39" customWidth="1"/>
    <col min="5893" max="5894" width="9.33203125" style="39" customWidth="1"/>
    <col min="5895" max="5895" width="10" style="39" customWidth="1"/>
    <col min="5896" max="5896" width="9.5546875" style="39" customWidth="1"/>
    <col min="5897" max="5897" width="8.33203125" style="39" customWidth="1"/>
    <col min="5898" max="5898" width="9" style="39" customWidth="1"/>
    <col min="5899" max="5899" width="9.109375" style="39" customWidth="1"/>
    <col min="5900" max="5900" width="8" style="39" customWidth="1"/>
    <col min="5901" max="5901" width="10.109375" style="39" customWidth="1"/>
    <col min="5902" max="5902" width="9" style="39" customWidth="1"/>
    <col min="5903" max="5903" width="9.88671875" style="39" customWidth="1"/>
    <col min="5904" max="5905" width="9.44140625" style="39" customWidth="1"/>
    <col min="5906" max="5906" width="8.44140625" style="39" customWidth="1"/>
    <col min="5907" max="5907" width="0" style="39" hidden="1" customWidth="1"/>
    <col min="5908" max="5908" width="8.44140625" style="39" customWidth="1"/>
    <col min="5909" max="5909" width="21.6640625" style="39" customWidth="1"/>
    <col min="5910" max="5914" width="0" style="39" hidden="1" customWidth="1"/>
    <col min="5915" max="5915" width="22.44140625" style="39" customWidth="1"/>
    <col min="5916" max="6144" width="9.109375" style="39"/>
    <col min="6145" max="6145" width="3.5546875" style="39" customWidth="1"/>
    <col min="6146" max="6146" width="24.109375" style="39" customWidth="1"/>
    <col min="6147" max="6148" width="9.88671875" style="39" customWidth="1"/>
    <col min="6149" max="6150" width="9.33203125" style="39" customWidth="1"/>
    <col min="6151" max="6151" width="10" style="39" customWidth="1"/>
    <col min="6152" max="6152" width="9.5546875" style="39" customWidth="1"/>
    <col min="6153" max="6153" width="8.33203125" style="39" customWidth="1"/>
    <col min="6154" max="6154" width="9" style="39" customWidth="1"/>
    <col min="6155" max="6155" width="9.109375" style="39" customWidth="1"/>
    <col min="6156" max="6156" width="8" style="39" customWidth="1"/>
    <col min="6157" max="6157" width="10.109375" style="39" customWidth="1"/>
    <col min="6158" max="6158" width="9" style="39" customWidth="1"/>
    <col min="6159" max="6159" width="9.88671875" style="39" customWidth="1"/>
    <col min="6160" max="6161" width="9.44140625" style="39" customWidth="1"/>
    <col min="6162" max="6162" width="8.44140625" style="39" customWidth="1"/>
    <col min="6163" max="6163" width="0" style="39" hidden="1" customWidth="1"/>
    <col min="6164" max="6164" width="8.44140625" style="39" customWidth="1"/>
    <col min="6165" max="6165" width="21.6640625" style="39" customWidth="1"/>
    <col min="6166" max="6170" width="0" style="39" hidden="1" customWidth="1"/>
    <col min="6171" max="6171" width="22.44140625" style="39" customWidth="1"/>
    <col min="6172" max="6400" width="9.109375" style="39"/>
    <col min="6401" max="6401" width="3.5546875" style="39" customWidth="1"/>
    <col min="6402" max="6402" width="24.109375" style="39" customWidth="1"/>
    <col min="6403" max="6404" width="9.88671875" style="39" customWidth="1"/>
    <col min="6405" max="6406" width="9.33203125" style="39" customWidth="1"/>
    <col min="6407" max="6407" width="10" style="39" customWidth="1"/>
    <col min="6408" max="6408" width="9.5546875" style="39" customWidth="1"/>
    <col min="6409" max="6409" width="8.33203125" style="39" customWidth="1"/>
    <col min="6410" max="6410" width="9" style="39" customWidth="1"/>
    <col min="6411" max="6411" width="9.109375" style="39" customWidth="1"/>
    <col min="6412" max="6412" width="8" style="39" customWidth="1"/>
    <col min="6413" max="6413" width="10.109375" style="39" customWidth="1"/>
    <col min="6414" max="6414" width="9" style="39" customWidth="1"/>
    <col min="6415" max="6415" width="9.88671875" style="39" customWidth="1"/>
    <col min="6416" max="6417" width="9.44140625" style="39" customWidth="1"/>
    <col min="6418" max="6418" width="8.44140625" style="39" customWidth="1"/>
    <col min="6419" max="6419" width="0" style="39" hidden="1" customWidth="1"/>
    <col min="6420" max="6420" width="8.44140625" style="39" customWidth="1"/>
    <col min="6421" max="6421" width="21.6640625" style="39" customWidth="1"/>
    <col min="6422" max="6426" width="0" style="39" hidden="1" customWidth="1"/>
    <col min="6427" max="6427" width="22.44140625" style="39" customWidth="1"/>
    <col min="6428" max="6656" width="9.109375" style="39"/>
    <col min="6657" max="6657" width="3.5546875" style="39" customWidth="1"/>
    <col min="6658" max="6658" width="24.109375" style="39" customWidth="1"/>
    <col min="6659" max="6660" width="9.88671875" style="39" customWidth="1"/>
    <col min="6661" max="6662" width="9.33203125" style="39" customWidth="1"/>
    <col min="6663" max="6663" width="10" style="39" customWidth="1"/>
    <col min="6664" max="6664" width="9.5546875" style="39" customWidth="1"/>
    <col min="6665" max="6665" width="8.33203125" style="39" customWidth="1"/>
    <col min="6666" max="6666" width="9" style="39" customWidth="1"/>
    <col min="6667" max="6667" width="9.109375" style="39" customWidth="1"/>
    <col min="6668" max="6668" width="8" style="39" customWidth="1"/>
    <col min="6669" max="6669" width="10.109375" style="39" customWidth="1"/>
    <col min="6670" max="6670" width="9" style="39" customWidth="1"/>
    <col min="6671" max="6671" width="9.88671875" style="39" customWidth="1"/>
    <col min="6672" max="6673" width="9.44140625" style="39" customWidth="1"/>
    <col min="6674" max="6674" width="8.44140625" style="39" customWidth="1"/>
    <col min="6675" max="6675" width="0" style="39" hidden="1" customWidth="1"/>
    <col min="6676" max="6676" width="8.44140625" style="39" customWidth="1"/>
    <col min="6677" max="6677" width="21.6640625" style="39" customWidth="1"/>
    <col min="6678" max="6682" width="0" style="39" hidden="1" customWidth="1"/>
    <col min="6683" max="6683" width="22.44140625" style="39" customWidth="1"/>
    <col min="6684" max="6912" width="9.109375" style="39"/>
    <col min="6913" max="6913" width="3.5546875" style="39" customWidth="1"/>
    <col min="6914" max="6914" width="24.109375" style="39" customWidth="1"/>
    <col min="6915" max="6916" width="9.88671875" style="39" customWidth="1"/>
    <col min="6917" max="6918" width="9.33203125" style="39" customWidth="1"/>
    <col min="6919" max="6919" width="10" style="39" customWidth="1"/>
    <col min="6920" max="6920" width="9.5546875" style="39" customWidth="1"/>
    <col min="6921" max="6921" width="8.33203125" style="39" customWidth="1"/>
    <col min="6922" max="6922" width="9" style="39" customWidth="1"/>
    <col min="6923" max="6923" width="9.109375" style="39" customWidth="1"/>
    <col min="6924" max="6924" width="8" style="39" customWidth="1"/>
    <col min="6925" max="6925" width="10.109375" style="39" customWidth="1"/>
    <col min="6926" max="6926" width="9" style="39" customWidth="1"/>
    <col min="6927" max="6927" width="9.88671875" style="39" customWidth="1"/>
    <col min="6928" max="6929" width="9.44140625" style="39" customWidth="1"/>
    <col min="6930" max="6930" width="8.44140625" style="39" customWidth="1"/>
    <col min="6931" max="6931" width="0" style="39" hidden="1" customWidth="1"/>
    <col min="6932" max="6932" width="8.44140625" style="39" customWidth="1"/>
    <col min="6933" max="6933" width="21.6640625" style="39" customWidth="1"/>
    <col min="6934" max="6938" width="0" style="39" hidden="1" customWidth="1"/>
    <col min="6939" max="6939" width="22.44140625" style="39" customWidth="1"/>
    <col min="6940" max="7168" width="9.109375" style="39"/>
    <col min="7169" max="7169" width="3.5546875" style="39" customWidth="1"/>
    <col min="7170" max="7170" width="24.109375" style="39" customWidth="1"/>
    <col min="7171" max="7172" width="9.88671875" style="39" customWidth="1"/>
    <col min="7173" max="7174" width="9.33203125" style="39" customWidth="1"/>
    <col min="7175" max="7175" width="10" style="39" customWidth="1"/>
    <col min="7176" max="7176" width="9.5546875" style="39" customWidth="1"/>
    <col min="7177" max="7177" width="8.33203125" style="39" customWidth="1"/>
    <col min="7178" max="7178" width="9" style="39" customWidth="1"/>
    <col min="7179" max="7179" width="9.109375" style="39" customWidth="1"/>
    <col min="7180" max="7180" width="8" style="39" customWidth="1"/>
    <col min="7181" max="7181" width="10.109375" style="39" customWidth="1"/>
    <col min="7182" max="7182" width="9" style="39" customWidth="1"/>
    <col min="7183" max="7183" width="9.88671875" style="39" customWidth="1"/>
    <col min="7184" max="7185" width="9.44140625" style="39" customWidth="1"/>
    <col min="7186" max="7186" width="8.44140625" style="39" customWidth="1"/>
    <col min="7187" max="7187" width="0" style="39" hidden="1" customWidth="1"/>
    <col min="7188" max="7188" width="8.44140625" style="39" customWidth="1"/>
    <col min="7189" max="7189" width="21.6640625" style="39" customWidth="1"/>
    <col min="7190" max="7194" width="0" style="39" hidden="1" customWidth="1"/>
    <col min="7195" max="7195" width="22.44140625" style="39" customWidth="1"/>
    <col min="7196" max="7424" width="9.109375" style="39"/>
    <col min="7425" max="7425" width="3.5546875" style="39" customWidth="1"/>
    <col min="7426" max="7426" width="24.109375" style="39" customWidth="1"/>
    <col min="7427" max="7428" width="9.88671875" style="39" customWidth="1"/>
    <col min="7429" max="7430" width="9.33203125" style="39" customWidth="1"/>
    <col min="7431" max="7431" width="10" style="39" customWidth="1"/>
    <col min="7432" max="7432" width="9.5546875" style="39" customWidth="1"/>
    <col min="7433" max="7433" width="8.33203125" style="39" customWidth="1"/>
    <col min="7434" max="7434" width="9" style="39" customWidth="1"/>
    <col min="7435" max="7435" width="9.109375" style="39" customWidth="1"/>
    <col min="7436" max="7436" width="8" style="39" customWidth="1"/>
    <col min="7437" max="7437" width="10.109375" style="39" customWidth="1"/>
    <col min="7438" max="7438" width="9" style="39" customWidth="1"/>
    <col min="7439" max="7439" width="9.88671875" style="39" customWidth="1"/>
    <col min="7440" max="7441" width="9.44140625" style="39" customWidth="1"/>
    <col min="7442" max="7442" width="8.44140625" style="39" customWidth="1"/>
    <col min="7443" max="7443" width="0" style="39" hidden="1" customWidth="1"/>
    <col min="7444" max="7444" width="8.44140625" style="39" customWidth="1"/>
    <col min="7445" max="7445" width="21.6640625" style="39" customWidth="1"/>
    <col min="7446" max="7450" width="0" style="39" hidden="1" customWidth="1"/>
    <col min="7451" max="7451" width="22.44140625" style="39" customWidth="1"/>
    <col min="7452" max="7680" width="9.109375" style="39"/>
    <col min="7681" max="7681" width="3.5546875" style="39" customWidth="1"/>
    <col min="7682" max="7682" width="24.109375" style="39" customWidth="1"/>
    <col min="7683" max="7684" width="9.88671875" style="39" customWidth="1"/>
    <col min="7685" max="7686" width="9.33203125" style="39" customWidth="1"/>
    <col min="7687" max="7687" width="10" style="39" customWidth="1"/>
    <col min="7688" max="7688" width="9.5546875" style="39" customWidth="1"/>
    <col min="7689" max="7689" width="8.33203125" style="39" customWidth="1"/>
    <col min="7690" max="7690" width="9" style="39" customWidth="1"/>
    <col min="7691" max="7691" width="9.109375" style="39" customWidth="1"/>
    <col min="7692" max="7692" width="8" style="39" customWidth="1"/>
    <col min="7693" max="7693" width="10.109375" style="39" customWidth="1"/>
    <col min="7694" max="7694" width="9" style="39" customWidth="1"/>
    <col min="7695" max="7695" width="9.88671875" style="39" customWidth="1"/>
    <col min="7696" max="7697" width="9.44140625" style="39" customWidth="1"/>
    <col min="7698" max="7698" width="8.44140625" style="39" customWidth="1"/>
    <col min="7699" max="7699" width="0" style="39" hidden="1" customWidth="1"/>
    <col min="7700" max="7700" width="8.44140625" style="39" customWidth="1"/>
    <col min="7701" max="7701" width="21.6640625" style="39" customWidth="1"/>
    <col min="7702" max="7706" width="0" style="39" hidden="1" customWidth="1"/>
    <col min="7707" max="7707" width="22.44140625" style="39" customWidth="1"/>
    <col min="7708" max="7936" width="9.109375" style="39"/>
    <col min="7937" max="7937" width="3.5546875" style="39" customWidth="1"/>
    <col min="7938" max="7938" width="24.109375" style="39" customWidth="1"/>
    <col min="7939" max="7940" width="9.88671875" style="39" customWidth="1"/>
    <col min="7941" max="7942" width="9.33203125" style="39" customWidth="1"/>
    <col min="7943" max="7943" width="10" style="39" customWidth="1"/>
    <col min="7944" max="7944" width="9.5546875" style="39" customWidth="1"/>
    <col min="7945" max="7945" width="8.33203125" style="39" customWidth="1"/>
    <col min="7946" max="7946" width="9" style="39" customWidth="1"/>
    <col min="7947" max="7947" width="9.109375" style="39" customWidth="1"/>
    <col min="7948" max="7948" width="8" style="39" customWidth="1"/>
    <col min="7949" max="7949" width="10.109375" style="39" customWidth="1"/>
    <col min="7950" max="7950" width="9" style="39" customWidth="1"/>
    <col min="7951" max="7951" width="9.88671875" style="39" customWidth="1"/>
    <col min="7952" max="7953" width="9.44140625" style="39" customWidth="1"/>
    <col min="7954" max="7954" width="8.44140625" style="39" customWidth="1"/>
    <col min="7955" max="7955" width="0" style="39" hidden="1" customWidth="1"/>
    <col min="7956" max="7956" width="8.44140625" style="39" customWidth="1"/>
    <col min="7957" max="7957" width="21.6640625" style="39" customWidth="1"/>
    <col min="7958" max="7962" width="0" style="39" hidden="1" customWidth="1"/>
    <col min="7963" max="7963" width="22.44140625" style="39" customWidth="1"/>
    <col min="7964" max="8192" width="9.109375" style="39"/>
    <col min="8193" max="8193" width="3.5546875" style="39" customWidth="1"/>
    <col min="8194" max="8194" width="24.109375" style="39" customWidth="1"/>
    <col min="8195" max="8196" width="9.88671875" style="39" customWidth="1"/>
    <col min="8197" max="8198" width="9.33203125" style="39" customWidth="1"/>
    <col min="8199" max="8199" width="10" style="39" customWidth="1"/>
    <col min="8200" max="8200" width="9.5546875" style="39" customWidth="1"/>
    <col min="8201" max="8201" width="8.33203125" style="39" customWidth="1"/>
    <col min="8202" max="8202" width="9" style="39" customWidth="1"/>
    <col min="8203" max="8203" width="9.109375" style="39" customWidth="1"/>
    <col min="8204" max="8204" width="8" style="39" customWidth="1"/>
    <col min="8205" max="8205" width="10.109375" style="39" customWidth="1"/>
    <col min="8206" max="8206" width="9" style="39" customWidth="1"/>
    <col min="8207" max="8207" width="9.88671875" style="39" customWidth="1"/>
    <col min="8208" max="8209" width="9.44140625" style="39" customWidth="1"/>
    <col min="8210" max="8210" width="8.44140625" style="39" customWidth="1"/>
    <col min="8211" max="8211" width="0" style="39" hidden="1" customWidth="1"/>
    <col min="8212" max="8212" width="8.44140625" style="39" customWidth="1"/>
    <col min="8213" max="8213" width="21.6640625" style="39" customWidth="1"/>
    <col min="8214" max="8218" width="0" style="39" hidden="1" customWidth="1"/>
    <col min="8219" max="8219" width="22.44140625" style="39" customWidth="1"/>
    <col min="8220" max="8448" width="9.109375" style="39"/>
    <col min="8449" max="8449" width="3.5546875" style="39" customWidth="1"/>
    <col min="8450" max="8450" width="24.109375" style="39" customWidth="1"/>
    <col min="8451" max="8452" width="9.88671875" style="39" customWidth="1"/>
    <col min="8453" max="8454" width="9.33203125" style="39" customWidth="1"/>
    <col min="8455" max="8455" width="10" style="39" customWidth="1"/>
    <col min="8456" max="8456" width="9.5546875" style="39" customWidth="1"/>
    <col min="8457" max="8457" width="8.33203125" style="39" customWidth="1"/>
    <col min="8458" max="8458" width="9" style="39" customWidth="1"/>
    <col min="8459" max="8459" width="9.109375" style="39" customWidth="1"/>
    <col min="8460" max="8460" width="8" style="39" customWidth="1"/>
    <col min="8461" max="8461" width="10.109375" style="39" customWidth="1"/>
    <col min="8462" max="8462" width="9" style="39" customWidth="1"/>
    <col min="8463" max="8463" width="9.88671875" style="39" customWidth="1"/>
    <col min="8464" max="8465" width="9.44140625" style="39" customWidth="1"/>
    <col min="8466" max="8466" width="8.44140625" style="39" customWidth="1"/>
    <col min="8467" max="8467" width="0" style="39" hidden="1" customWidth="1"/>
    <col min="8468" max="8468" width="8.44140625" style="39" customWidth="1"/>
    <col min="8469" max="8469" width="21.6640625" style="39" customWidth="1"/>
    <col min="8470" max="8474" width="0" style="39" hidden="1" customWidth="1"/>
    <col min="8475" max="8475" width="22.44140625" style="39" customWidth="1"/>
    <col min="8476" max="8704" width="9.109375" style="39"/>
    <col min="8705" max="8705" width="3.5546875" style="39" customWidth="1"/>
    <col min="8706" max="8706" width="24.109375" style="39" customWidth="1"/>
    <col min="8707" max="8708" width="9.88671875" style="39" customWidth="1"/>
    <col min="8709" max="8710" width="9.33203125" style="39" customWidth="1"/>
    <col min="8711" max="8711" width="10" style="39" customWidth="1"/>
    <col min="8712" max="8712" width="9.5546875" style="39" customWidth="1"/>
    <col min="8713" max="8713" width="8.33203125" style="39" customWidth="1"/>
    <col min="8714" max="8714" width="9" style="39" customWidth="1"/>
    <col min="8715" max="8715" width="9.109375" style="39" customWidth="1"/>
    <col min="8716" max="8716" width="8" style="39" customWidth="1"/>
    <col min="8717" max="8717" width="10.109375" style="39" customWidth="1"/>
    <col min="8718" max="8718" width="9" style="39" customWidth="1"/>
    <col min="8719" max="8719" width="9.88671875" style="39" customWidth="1"/>
    <col min="8720" max="8721" width="9.44140625" style="39" customWidth="1"/>
    <col min="8722" max="8722" width="8.44140625" style="39" customWidth="1"/>
    <col min="8723" max="8723" width="0" style="39" hidden="1" customWidth="1"/>
    <col min="8724" max="8724" width="8.44140625" style="39" customWidth="1"/>
    <col min="8725" max="8725" width="21.6640625" style="39" customWidth="1"/>
    <col min="8726" max="8730" width="0" style="39" hidden="1" customWidth="1"/>
    <col min="8731" max="8731" width="22.44140625" style="39" customWidth="1"/>
    <col min="8732" max="8960" width="9.109375" style="39"/>
    <col min="8961" max="8961" width="3.5546875" style="39" customWidth="1"/>
    <col min="8962" max="8962" width="24.109375" style="39" customWidth="1"/>
    <col min="8963" max="8964" width="9.88671875" style="39" customWidth="1"/>
    <col min="8965" max="8966" width="9.33203125" style="39" customWidth="1"/>
    <col min="8967" max="8967" width="10" style="39" customWidth="1"/>
    <col min="8968" max="8968" width="9.5546875" style="39" customWidth="1"/>
    <col min="8969" max="8969" width="8.33203125" style="39" customWidth="1"/>
    <col min="8970" max="8970" width="9" style="39" customWidth="1"/>
    <col min="8971" max="8971" width="9.109375" style="39" customWidth="1"/>
    <col min="8972" max="8972" width="8" style="39" customWidth="1"/>
    <col min="8973" max="8973" width="10.109375" style="39" customWidth="1"/>
    <col min="8974" max="8974" width="9" style="39" customWidth="1"/>
    <col min="8975" max="8975" width="9.88671875" style="39" customWidth="1"/>
    <col min="8976" max="8977" width="9.44140625" style="39" customWidth="1"/>
    <col min="8978" max="8978" width="8.44140625" style="39" customWidth="1"/>
    <col min="8979" max="8979" width="0" style="39" hidden="1" customWidth="1"/>
    <col min="8980" max="8980" width="8.44140625" style="39" customWidth="1"/>
    <col min="8981" max="8981" width="21.6640625" style="39" customWidth="1"/>
    <col min="8982" max="8986" width="0" style="39" hidden="1" customWidth="1"/>
    <col min="8987" max="8987" width="22.44140625" style="39" customWidth="1"/>
    <col min="8988" max="9216" width="9.109375" style="39"/>
    <col min="9217" max="9217" width="3.5546875" style="39" customWidth="1"/>
    <col min="9218" max="9218" width="24.109375" style="39" customWidth="1"/>
    <col min="9219" max="9220" width="9.88671875" style="39" customWidth="1"/>
    <col min="9221" max="9222" width="9.33203125" style="39" customWidth="1"/>
    <col min="9223" max="9223" width="10" style="39" customWidth="1"/>
    <col min="9224" max="9224" width="9.5546875" style="39" customWidth="1"/>
    <col min="9225" max="9225" width="8.33203125" style="39" customWidth="1"/>
    <col min="9226" max="9226" width="9" style="39" customWidth="1"/>
    <col min="9227" max="9227" width="9.109375" style="39" customWidth="1"/>
    <col min="9228" max="9228" width="8" style="39" customWidth="1"/>
    <col min="9229" max="9229" width="10.109375" style="39" customWidth="1"/>
    <col min="9230" max="9230" width="9" style="39" customWidth="1"/>
    <col min="9231" max="9231" width="9.88671875" style="39" customWidth="1"/>
    <col min="9232" max="9233" width="9.44140625" style="39" customWidth="1"/>
    <col min="9234" max="9234" width="8.44140625" style="39" customWidth="1"/>
    <col min="9235" max="9235" width="0" style="39" hidden="1" customWidth="1"/>
    <col min="9236" max="9236" width="8.44140625" style="39" customWidth="1"/>
    <col min="9237" max="9237" width="21.6640625" style="39" customWidth="1"/>
    <col min="9238" max="9242" width="0" style="39" hidden="1" customWidth="1"/>
    <col min="9243" max="9243" width="22.44140625" style="39" customWidth="1"/>
    <col min="9244" max="9472" width="9.109375" style="39"/>
    <col min="9473" max="9473" width="3.5546875" style="39" customWidth="1"/>
    <col min="9474" max="9474" width="24.109375" style="39" customWidth="1"/>
    <col min="9475" max="9476" width="9.88671875" style="39" customWidth="1"/>
    <col min="9477" max="9478" width="9.33203125" style="39" customWidth="1"/>
    <col min="9479" max="9479" width="10" style="39" customWidth="1"/>
    <col min="9480" max="9480" width="9.5546875" style="39" customWidth="1"/>
    <col min="9481" max="9481" width="8.33203125" style="39" customWidth="1"/>
    <col min="9482" max="9482" width="9" style="39" customWidth="1"/>
    <col min="9483" max="9483" width="9.109375" style="39" customWidth="1"/>
    <col min="9484" max="9484" width="8" style="39" customWidth="1"/>
    <col min="9485" max="9485" width="10.109375" style="39" customWidth="1"/>
    <col min="9486" max="9486" width="9" style="39" customWidth="1"/>
    <col min="9487" max="9487" width="9.88671875" style="39" customWidth="1"/>
    <col min="9488" max="9489" width="9.44140625" style="39" customWidth="1"/>
    <col min="9490" max="9490" width="8.44140625" style="39" customWidth="1"/>
    <col min="9491" max="9491" width="0" style="39" hidden="1" customWidth="1"/>
    <col min="9492" max="9492" width="8.44140625" style="39" customWidth="1"/>
    <col min="9493" max="9493" width="21.6640625" style="39" customWidth="1"/>
    <col min="9494" max="9498" width="0" style="39" hidden="1" customWidth="1"/>
    <col min="9499" max="9499" width="22.44140625" style="39" customWidth="1"/>
    <col min="9500" max="9728" width="9.109375" style="39"/>
    <col min="9729" max="9729" width="3.5546875" style="39" customWidth="1"/>
    <col min="9730" max="9730" width="24.109375" style="39" customWidth="1"/>
    <col min="9731" max="9732" width="9.88671875" style="39" customWidth="1"/>
    <col min="9733" max="9734" width="9.33203125" style="39" customWidth="1"/>
    <col min="9735" max="9735" width="10" style="39" customWidth="1"/>
    <col min="9736" max="9736" width="9.5546875" style="39" customWidth="1"/>
    <col min="9737" max="9737" width="8.33203125" style="39" customWidth="1"/>
    <col min="9738" max="9738" width="9" style="39" customWidth="1"/>
    <col min="9739" max="9739" width="9.109375" style="39" customWidth="1"/>
    <col min="9740" max="9740" width="8" style="39" customWidth="1"/>
    <col min="9741" max="9741" width="10.109375" style="39" customWidth="1"/>
    <col min="9742" max="9742" width="9" style="39" customWidth="1"/>
    <col min="9743" max="9743" width="9.88671875" style="39" customWidth="1"/>
    <col min="9744" max="9745" width="9.44140625" style="39" customWidth="1"/>
    <col min="9746" max="9746" width="8.44140625" style="39" customWidth="1"/>
    <col min="9747" max="9747" width="0" style="39" hidden="1" customWidth="1"/>
    <col min="9748" max="9748" width="8.44140625" style="39" customWidth="1"/>
    <col min="9749" max="9749" width="21.6640625" style="39" customWidth="1"/>
    <col min="9750" max="9754" width="0" style="39" hidden="1" customWidth="1"/>
    <col min="9755" max="9755" width="22.44140625" style="39" customWidth="1"/>
    <col min="9756" max="9984" width="9.109375" style="39"/>
    <col min="9985" max="9985" width="3.5546875" style="39" customWidth="1"/>
    <col min="9986" max="9986" width="24.109375" style="39" customWidth="1"/>
    <col min="9987" max="9988" width="9.88671875" style="39" customWidth="1"/>
    <col min="9989" max="9990" width="9.33203125" style="39" customWidth="1"/>
    <col min="9991" max="9991" width="10" style="39" customWidth="1"/>
    <col min="9992" max="9992" width="9.5546875" style="39" customWidth="1"/>
    <col min="9993" max="9993" width="8.33203125" style="39" customWidth="1"/>
    <col min="9994" max="9994" width="9" style="39" customWidth="1"/>
    <col min="9995" max="9995" width="9.109375" style="39" customWidth="1"/>
    <col min="9996" max="9996" width="8" style="39" customWidth="1"/>
    <col min="9997" max="9997" width="10.109375" style="39" customWidth="1"/>
    <col min="9998" max="9998" width="9" style="39" customWidth="1"/>
    <col min="9999" max="9999" width="9.88671875" style="39" customWidth="1"/>
    <col min="10000" max="10001" width="9.44140625" style="39" customWidth="1"/>
    <col min="10002" max="10002" width="8.44140625" style="39" customWidth="1"/>
    <col min="10003" max="10003" width="0" style="39" hidden="1" customWidth="1"/>
    <col min="10004" max="10004" width="8.44140625" style="39" customWidth="1"/>
    <col min="10005" max="10005" width="21.6640625" style="39" customWidth="1"/>
    <col min="10006" max="10010" width="0" style="39" hidden="1" customWidth="1"/>
    <col min="10011" max="10011" width="22.44140625" style="39" customWidth="1"/>
    <col min="10012" max="10240" width="9.109375" style="39"/>
    <col min="10241" max="10241" width="3.5546875" style="39" customWidth="1"/>
    <col min="10242" max="10242" width="24.109375" style="39" customWidth="1"/>
    <col min="10243" max="10244" width="9.88671875" style="39" customWidth="1"/>
    <col min="10245" max="10246" width="9.33203125" style="39" customWidth="1"/>
    <col min="10247" max="10247" width="10" style="39" customWidth="1"/>
    <col min="10248" max="10248" width="9.5546875" style="39" customWidth="1"/>
    <col min="10249" max="10249" width="8.33203125" style="39" customWidth="1"/>
    <col min="10250" max="10250" width="9" style="39" customWidth="1"/>
    <col min="10251" max="10251" width="9.109375" style="39" customWidth="1"/>
    <col min="10252" max="10252" width="8" style="39" customWidth="1"/>
    <col min="10253" max="10253" width="10.109375" style="39" customWidth="1"/>
    <col min="10254" max="10254" width="9" style="39" customWidth="1"/>
    <col min="10255" max="10255" width="9.88671875" style="39" customWidth="1"/>
    <col min="10256" max="10257" width="9.44140625" style="39" customWidth="1"/>
    <col min="10258" max="10258" width="8.44140625" style="39" customWidth="1"/>
    <col min="10259" max="10259" width="0" style="39" hidden="1" customWidth="1"/>
    <col min="10260" max="10260" width="8.44140625" style="39" customWidth="1"/>
    <col min="10261" max="10261" width="21.6640625" style="39" customWidth="1"/>
    <col min="10262" max="10266" width="0" style="39" hidden="1" customWidth="1"/>
    <col min="10267" max="10267" width="22.44140625" style="39" customWidth="1"/>
    <col min="10268" max="10496" width="9.109375" style="39"/>
    <col min="10497" max="10497" width="3.5546875" style="39" customWidth="1"/>
    <col min="10498" max="10498" width="24.109375" style="39" customWidth="1"/>
    <col min="10499" max="10500" width="9.88671875" style="39" customWidth="1"/>
    <col min="10501" max="10502" width="9.33203125" style="39" customWidth="1"/>
    <col min="10503" max="10503" width="10" style="39" customWidth="1"/>
    <col min="10504" max="10504" width="9.5546875" style="39" customWidth="1"/>
    <col min="10505" max="10505" width="8.33203125" style="39" customWidth="1"/>
    <col min="10506" max="10506" width="9" style="39" customWidth="1"/>
    <col min="10507" max="10507" width="9.109375" style="39" customWidth="1"/>
    <col min="10508" max="10508" width="8" style="39" customWidth="1"/>
    <col min="10509" max="10509" width="10.109375" style="39" customWidth="1"/>
    <col min="10510" max="10510" width="9" style="39" customWidth="1"/>
    <col min="10511" max="10511" width="9.88671875" style="39" customWidth="1"/>
    <col min="10512" max="10513" width="9.44140625" style="39" customWidth="1"/>
    <col min="10514" max="10514" width="8.44140625" style="39" customWidth="1"/>
    <col min="10515" max="10515" width="0" style="39" hidden="1" customWidth="1"/>
    <col min="10516" max="10516" width="8.44140625" style="39" customWidth="1"/>
    <col min="10517" max="10517" width="21.6640625" style="39" customWidth="1"/>
    <col min="10518" max="10522" width="0" style="39" hidden="1" customWidth="1"/>
    <col min="10523" max="10523" width="22.44140625" style="39" customWidth="1"/>
    <col min="10524" max="10752" width="9.109375" style="39"/>
    <col min="10753" max="10753" width="3.5546875" style="39" customWidth="1"/>
    <col min="10754" max="10754" width="24.109375" style="39" customWidth="1"/>
    <col min="10755" max="10756" width="9.88671875" style="39" customWidth="1"/>
    <col min="10757" max="10758" width="9.33203125" style="39" customWidth="1"/>
    <col min="10759" max="10759" width="10" style="39" customWidth="1"/>
    <col min="10760" max="10760" width="9.5546875" style="39" customWidth="1"/>
    <col min="10761" max="10761" width="8.33203125" style="39" customWidth="1"/>
    <col min="10762" max="10762" width="9" style="39" customWidth="1"/>
    <col min="10763" max="10763" width="9.109375" style="39" customWidth="1"/>
    <col min="10764" max="10764" width="8" style="39" customWidth="1"/>
    <col min="10765" max="10765" width="10.109375" style="39" customWidth="1"/>
    <col min="10766" max="10766" width="9" style="39" customWidth="1"/>
    <col min="10767" max="10767" width="9.88671875" style="39" customWidth="1"/>
    <col min="10768" max="10769" width="9.44140625" style="39" customWidth="1"/>
    <col min="10770" max="10770" width="8.44140625" style="39" customWidth="1"/>
    <col min="10771" max="10771" width="0" style="39" hidden="1" customWidth="1"/>
    <col min="10772" max="10772" width="8.44140625" style="39" customWidth="1"/>
    <col min="10773" max="10773" width="21.6640625" style="39" customWidth="1"/>
    <col min="10774" max="10778" width="0" style="39" hidden="1" customWidth="1"/>
    <col min="10779" max="10779" width="22.44140625" style="39" customWidth="1"/>
    <col min="10780" max="11008" width="9.109375" style="39"/>
    <col min="11009" max="11009" width="3.5546875" style="39" customWidth="1"/>
    <col min="11010" max="11010" width="24.109375" style="39" customWidth="1"/>
    <col min="11011" max="11012" width="9.88671875" style="39" customWidth="1"/>
    <col min="11013" max="11014" width="9.33203125" style="39" customWidth="1"/>
    <col min="11015" max="11015" width="10" style="39" customWidth="1"/>
    <col min="11016" max="11016" width="9.5546875" style="39" customWidth="1"/>
    <col min="11017" max="11017" width="8.33203125" style="39" customWidth="1"/>
    <col min="11018" max="11018" width="9" style="39" customWidth="1"/>
    <col min="11019" max="11019" width="9.109375" style="39" customWidth="1"/>
    <col min="11020" max="11020" width="8" style="39" customWidth="1"/>
    <col min="11021" max="11021" width="10.109375" style="39" customWidth="1"/>
    <col min="11022" max="11022" width="9" style="39" customWidth="1"/>
    <col min="11023" max="11023" width="9.88671875" style="39" customWidth="1"/>
    <col min="11024" max="11025" width="9.44140625" style="39" customWidth="1"/>
    <col min="11026" max="11026" width="8.44140625" style="39" customWidth="1"/>
    <col min="11027" max="11027" width="0" style="39" hidden="1" customWidth="1"/>
    <col min="11028" max="11028" width="8.44140625" style="39" customWidth="1"/>
    <col min="11029" max="11029" width="21.6640625" style="39" customWidth="1"/>
    <col min="11030" max="11034" width="0" style="39" hidden="1" customWidth="1"/>
    <col min="11035" max="11035" width="22.44140625" style="39" customWidth="1"/>
    <col min="11036" max="11264" width="9.109375" style="39"/>
    <col min="11265" max="11265" width="3.5546875" style="39" customWidth="1"/>
    <col min="11266" max="11266" width="24.109375" style="39" customWidth="1"/>
    <col min="11267" max="11268" width="9.88671875" style="39" customWidth="1"/>
    <col min="11269" max="11270" width="9.33203125" style="39" customWidth="1"/>
    <col min="11271" max="11271" width="10" style="39" customWidth="1"/>
    <col min="11272" max="11272" width="9.5546875" style="39" customWidth="1"/>
    <col min="11273" max="11273" width="8.33203125" style="39" customWidth="1"/>
    <col min="11274" max="11274" width="9" style="39" customWidth="1"/>
    <col min="11275" max="11275" width="9.109375" style="39" customWidth="1"/>
    <col min="11276" max="11276" width="8" style="39" customWidth="1"/>
    <col min="11277" max="11277" width="10.109375" style="39" customWidth="1"/>
    <col min="11278" max="11278" width="9" style="39" customWidth="1"/>
    <col min="11279" max="11279" width="9.88671875" style="39" customWidth="1"/>
    <col min="11280" max="11281" width="9.44140625" style="39" customWidth="1"/>
    <col min="11282" max="11282" width="8.44140625" style="39" customWidth="1"/>
    <col min="11283" max="11283" width="0" style="39" hidden="1" customWidth="1"/>
    <col min="11284" max="11284" width="8.44140625" style="39" customWidth="1"/>
    <col min="11285" max="11285" width="21.6640625" style="39" customWidth="1"/>
    <col min="11286" max="11290" width="0" style="39" hidden="1" customWidth="1"/>
    <col min="11291" max="11291" width="22.44140625" style="39" customWidth="1"/>
    <col min="11292" max="11520" width="9.109375" style="39"/>
    <col min="11521" max="11521" width="3.5546875" style="39" customWidth="1"/>
    <col min="11522" max="11522" width="24.109375" style="39" customWidth="1"/>
    <col min="11523" max="11524" width="9.88671875" style="39" customWidth="1"/>
    <col min="11525" max="11526" width="9.33203125" style="39" customWidth="1"/>
    <col min="11527" max="11527" width="10" style="39" customWidth="1"/>
    <col min="11528" max="11528" width="9.5546875" style="39" customWidth="1"/>
    <col min="11529" max="11529" width="8.33203125" style="39" customWidth="1"/>
    <col min="11530" max="11530" width="9" style="39" customWidth="1"/>
    <col min="11531" max="11531" width="9.109375" style="39" customWidth="1"/>
    <col min="11532" max="11532" width="8" style="39" customWidth="1"/>
    <col min="11533" max="11533" width="10.109375" style="39" customWidth="1"/>
    <col min="11534" max="11534" width="9" style="39" customWidth="1"/>
    <col min="11535" max="11535" width="9.88671875" style="39" customWidth="1"/>
    <col min="11536" max="11537" width="9.44140625" style="39" customWidth="1"/>
    <col min="11538" max="11538" width="8.44140625" style="39" customWidth="1"/>
    <col min="11539" max="11539" width="0" style="39" hidden="1" customWidth="1"/>
    <col min="11540" max="11540" width="8.44140625" style="39" customWidth="1"/>
    <col min="11541" max="11541" width="21.6640625" style="39" customWidth="1"/>
    <col min="11542" max="11546" width="0" style="39" hidden="1" customWidth="1"/>
    <col min="11547" max="11547" width="22.44140625" style="39" customWidth="1"/>
    <col min="11548" max="11776" width="9.109375" style="39"/>
    <col min="11777" max="11777" width="3.5546875" style="39" customWidth="1"/>
    <col min="11778" max="11778" width="24.109375" style="39" customWidth="1"/>
    <col min="11779" max="11780" width="9.88671875" style="39" customWidth="1"/>
    <col min="11781" max="11782" width="9.33203125" style="39" customWidth="1"/>
    <col min="11783" max="11783" width="10" style="39" customWidth="1"/>
    <col min="11784" max="11784" width="9.5546875" style="39" customWidth="1"/>
    <col min="11785" max="11785" width="8.33203125" style="39" customWidth="1"/>
    <col min="11786" max="11786" width="9" style="39" customWidth="1"/>
    <col min="11787" max="11787" width="9.109375" style="39" customWidth="1"/>
    <col min="11788" max="11788" width="8" style="39" customWidth="1"/>
    <col min="11789" max="11789" width="10.109375" style="39" customWidth="1"/>
    <col min="11790" max="11790" width="9" style="39" customWidth="1"/>
    <col min="11791" max="11791" width="9.88671875" style="39" customWidth="1"/>
    <col min="11792" max="11793" width="9.44140625" style="39" customWidth="1"/>
    <col min="11794" max="11794" width="8.44140625" style="39" customWidth="1"/>
    <col min="11795" max="11795" width="0" style="39" hidden="1" customWidth="1"/>
    <col min="11796" max="11796" width="8.44140625" style="39" customWidth="1"/>
    <col min="11797" max="11797" width="21.6640625" style="39" customWidth="1"/>
    <col min="11798" max="11802" width="0" style="39" hidden="1" customWidth="1"/>
    <col min="11803" max="11803" width="22.44140625" style="39" customWidth="1"/>
    <col min="11804" max="12032" width="9.109375" style="39"/>
    <col min="12033" max="12033" width="3.5546875" style="39" customWidth="1"/>
    <col min="12034" max="12034" width="24.109375" style="39" customWidth="1"/>
    <col min="12035" max="12036" width="9.88671875" style="39" customWidth="1"/>
    <col min="12037" max="12038" width="9.33203125" style="39" customWidth="1"/>
    <col min="12039" max="12039" width="10" style="39" customWidth="1"/>
    <col min="12040" max="12040" width="9.5546875" style="39" customWidth="1"/>
    <col min="12041" max="12041" width="8.33203125" style="39" customWidth="1"/>
    <col min="12042" max="12042" width="9" style="39" customWidth="1"/>
    <col min="12043" max="12043" width="9.109375" style="39" customWidth="1"/>
    <col min="12044" max="12044" width="8" style="39" customWidth="1"/>
    <col min="12045" max="12045" width="10.109375" style="39" customWidth="1"/>
    <col min="12046" max="12046" width="9" style="39" customWidth="1"/>
    <col min="12047" max="12047" width="9.88671875" style="39" customWidth="1"/>
    <col min="12048" max="12049" width="9.44140625" style="39" customWidth="1"/>
    <col min="12050" max="12050" width="8.44140625" style="39" customWidth="1"/>
    <col min="12051" max="12051" width="0" style="39" hidden="1" customWidth="1"/>
    <col min="12052" max="12052" width="8.44140625" style="39" customWidth="1"/>
    <col min="12053" max="12053" width="21.6640625" style="39" customWidth="1"/>
    <col min="12054" max="12058" width="0" style="39" hidden="1" customWidth="1"/>
    <col min="12059" max="12059" width="22.44140625" style="39" customWidth="1"/>
    <col min="12060" max="12288" width="9.109375" style="39"/>
    <col min="12289" max="12289" width="3.5546875" style="39" customWidth="1"/>
    <col min="12290" max="12290" width="24.109375" style="39" customWidth="1"/>
    <col min="12291" max="12292" width="9.88671875" style="39" customWidth="1"/>
    <col min="12293" max="12294" width="9.33203125" style="39" customWidth="1"/>
    <col min="12295" max="12295" width="10" style="39" customWidth="1"/>
    <col min="12296" max="12296" width="9.5546875" style="39" customWidth="1"/>
    <col min="12297" max="12297" width="8.33203125" style="39" customWidth="1"/>
    <col min="12298" max="12298" width="9" style="39" customWidth="1"/>
    <col min="12299" max="12299" width="9.109375" style="39" customWidth="1"/>
    <col min="12300" max="12300" width="8" style="39" customWidth="1"/>
    <col min="12301" max="12301" width="10.109375" style="39" customWidth="1"/>
    <col min="12302" max="12302" width="9" style="39" customWidth="1"/>
    <col min="12303" max="12303" width="9.88671875" style="39" customWidth="1"/>
    <col min="12304" max="12305" width="9.44140625" style="39" customWidth="1"/>
    <col min="12306" max="12306" width="8.44140625" style="39" customWidth="1"/>
    <col min="12307" max="12307" width="0" style="39" hidden="1" customWidth="1"/>
    <col min="12308" max="12308" width="8.44140625" style="39" customWidth="1"/>
    <col min="12309" max="12309" width="21.6640625" style="39" customWidth="1"/>
    <col min="12310" max="12314" width="0" style="39" hidden="1" customWidth="1"/>
    <col min="12315" max="12315" width="22.44140625" style="39" customWidth="1"/>
    <col min="12316" max="12544" width="9.109375" style="39"/>
    <col min="12545" max="12545" width="3.5546875" style="39" customWidth="1"/>
    <col min="12546" max="12546" width="24.109375" style="39" customWidth="1"/>
    <col min="12547" max="12548" width="9.88671875" style="39" customWidth="1"/>
    <col min="12549" max="12550" width="9.33203125" style="39" customWidth="1"/>
    <col min="12551" max="12551" width="10" style="39" customWidth="1"/>
    <col min="12552" max="12552" width="9.5546875" style="39" customWidth="1"/>
    <col min="12553" max="12553" width="8.33203125" style="39" customWidth="1"/>
    <col min="12554" max="12554" width="9" style="39" customWidth="1"/>
    <col min="12555" max="12555" width="9.109375" style="39" customWidth="1"/>
    <col min="12556" max="12556" width="8" style="39" customWidth="1"/>
    <col min="12557" max="12557" width="10.109375" style="39" customWidth="1"/>
    <col min="12558" max="12558" width="9" style="39" customWidth="1"/>
    <col min="12559" max="12559" width="9.88671875" style="39" customWidth="1"/>
    <col min="12560" max="12561" width="9.44140625" style="39" customWidth="1"/>
    <col min="12562" max="12562" width="8.44140625" style="39" customWidth="1"/>
    <col min="12563" max="12563" width="0" style="39" hidden="1" customWidth="1"/>
    <col min="12564" max="12564" width="8.44140625" style="39" customWidth="1"/>
    <col min="12565" max="12565" width="21.6640625" style="39" customWidth="1"/>
    <col min="12566" max="12570" width="0" style="39" hidden="1" customWidth="1"/>
    <col min="12571" max="12571" width="22.44140625" style="39" customWidth="1"/>
    <col min="12572" max="12800" width="9.109375" style="39"/>
    <col min="12801" max="12801" width="3.5546875" style="39" customWidth="1"/>
    <col min="12802" max="12802" width="24.109375" style="39" customWidth="1"/>
    <col min="12803" max="12804" width="9.88671875" style="39" customWidth="1"/>
    <col min="12805" max="12806" width="9.33203125" style="39" customWidth="1"/>
    <col min="12807" max="12807" width="10" style="39" customWidth="1"/>
    <col min="12808" max="12808" width="9.5546875" style="39" customWidth="1"/>
    <col min="12809" max="12809" width="8.33203125" style="39" customWidth="1"/>
    <col min="12810" max="12810" width="9" style="39" customWidth="1"/>
    <col min="12811" max="12811" width="9.109375" style="39" customWidth="1"/>
    <col min="12812" max="12812" width="8" style="39" customWidth="1"/>
    <col min="12813" max="12813" width="10.109375" style="39" customWidth="1"/>
    <col min="12814" max="12814" width="9" style="39" customWidth="1"/>
    <col min="12815" max="12815" width="9.88671875" style="39" customWidth="1"/>
    <col min="12816" max="12817" width="9.44140625" style="39" customWidth="1"/>
    <col min="12818" max="12818" width="8.44140625" style="39" customWidth="1"/>
    <col min="12819" max="12819" width="0" style="39" hidden="1" customWidth="1"/>
    <col min="12820" max="12820" width="8.44140625" style="39" customWidth="1"/>
    <col min="12821" max="12821" width="21.6640625" style="39" customWidth="1"/>
    <col min="12822" max="12826" width="0" style="39" hidden="1" customWidth="1"/>
    <col min="12827" max="12827" width="22.44140625" style="39" customWidth="1"/>
    <col min="12828" max="13056" width="9.109375" style="39"/>
    <col min="13057" max="13057" width="3.5546875" style="39" customWidth="1"/>
    <col min="13058" max="13058" width="24.109375" style="39" customWidth="1"/>
    <col min="13059" max="13060" width="9.88671875" style="39" customWidth="1"/>
    <col min="13061" max="13062" width="9.33203125" style="39" customWidth="1"/>
    <col min="13063" max="13063" width="10" style="39" customWidth="1"/>
    <col min="13064" max="13064" width="9.5546875" style="39" customWidth="1"/>
    <col min="13065" max="13065" width="8.33203125" style="39" customWidth="1"/>
    <col min="13066" max="13066" width="9" style="39" customWidth="1"/>
    <col min="13067" max="13067" width="9.109375" style="39" customWidth="1"/>
    <col min="13068" max="13068" width="8" style="39" customWidth="1"/>
    <col min="13069" max="13069" width="10.109375" style="39" customWidth="1"/>
    <col min="13070" max="13070" width="9" style="39" customWidth="1"/>
    <col min="13071" max="13071" width="9.88671875" style="39" customWidth="1"/>
    <col min="13072" max="13073" width="9.44140625" style="39" customWidth="1"/>
    <col min="13074" max="13074" width="8.44140625" style="39" customWidth="1"/>
    <col min="13075" max="13075" width="0" style="39" hidden="1" customWidth="1"/>
    <col min="13076" max="13076" width="8.44140625" style="39" customWidth="1"/>
    <col min="13077" max="13077" width="21.6640625" style="39" customWidth="1"/>
    <col min="13078" max="13082" width="0" style="39" hidden="1" customWidth="1"/>
    <col min="13083" max="13083" width="22.44140625" style="39" customWidth="1"/>
    <col min="13084" max="13312" width="9.109375" style="39"/>
    <col min="13313" max="13313" width="3.5546875" style="39" customWidth="1"/>
    <col min="13314" max="13314" width="24.109375" style="39" customWidth="1"/>
    <col min="13315" max="13316" width="9.88671875" style="39" customWidth="1"/>
    <col min="13317" max="13318" width="9.33203125" style="39" customWidth="1"/>
    <col min="13319" max="13319" width="10" style="39" customWidth="1"/>
    <col min="13320" max="13320" width="9.5546875" style="39" customWidth="1"/>
    <col min="13321" max="13321" width="8.33203125" style="39" customWidth="1"/>
    <col min="13322" max="13322" width="9" style="39" customWidth="1"/>
    <col min="13323" max="13323" width="9.109375" style="39" customWidth="1"/>
    <col min="13324" max="13324" width="8" style="39" customWidth="1"/>
    <col min="13325" max="13325" width="10.109375" style="39" customWidth="1"/>
    <col min="13326" max="13326" width="9" style="39" customWidth="1"/>
    <col min="13327" max="13327" width="9.88671875" style="39" customWidth="1"/>
    <col min="13328" max="13329" width="9.44140625" style="39" customWidth="1"/>
    <col min="13330" max="13330" width="8.44140625" style="39" customWidth="1"/>
    <col min="13331" max="13331" width="0" style="39" hidden="1" customWidth="1"/>
    <col min="13332" max="13332" width="8.44140625" style="39" customWidth="1"/>
    <col min="13333" max="13333" width="21.6640625" style="39" customWidth="1"/>
    <col min="13334" max="13338" width="0" style="39" hidden="1" customWidth="1"/>
    <col min="13339" max="13339" width="22.44140625" style="39" customWidth="1"/>
    <col min="13340" max="13568" width="9.109375" style="39"/>
    <col min="13569" max="13569" width="3.5546875" style="39" customWidth="1"/>
    <col min="13570" max="13570" width="24.109375" style="39" customWidth="1"/>
    <col min="13571" max="13572" width="9.88671875" style="39" customWidth="1"/>
    <col min="13573" max="13574" width="9.33203125" style="39" customWidth="1"/>
    <col min="13575" max="13575" width="10" style="39" customWidth="1"/>
    <col min="13576" max="13576" width="9.5546875" style="39" customWidth="1"/>
    <col min="13577" max="13577" width="8.33203125" style="39" customWidth="1"/>
    <col min="13578" max="13578" width="9" style="39" customWidth="1"/>
    <col min="13579" max="13579" width="9.109375" style="39" customWidth="1"/>
    <col min="13580" max="13580" width="8" style="39" customWidth="1"/>
    <col min="13581" max="13581" width="10.109375" style="39" customWidth="1"/>
    <col min="13582" max="13582" width="9" style="39" customWidth="1"/>
    <col min="13583" max="13583" width="9.88671875" style="39" customWidth="1"/>
    <col min="13584" max="13585" width="9.44140625" style="39" customWidth="1"/>
    <col min="13586" max="13586" width="8.44140625" style="39" customWidth="1"/>
    <col min="13587" max="13587" width="0" style="39" hidden="1" customWidth="1"/>
    <col min="13588" max="13588" width="8.44140625" style="39" customWidth="1"/>
    <col min="13589" max="13589" width="21.6640625" style="39" customWidth="1"/>
    <col min="13590" max="13594" width="0" style="39" hidden="1" customWidth="1"/>
    <col min="13595" max="13595" width="22.44140625" style="39" customWidth="1"/>
    <col min="13596" max="13824" width="9.109375" style="39"/>
    <col min="13825" max="13825" width="3.5546875" style="39" customWidth="1"/>
    <col min="13826" max="13826" width="24.109375" style="39" customWidth="1"/>
    <col min="13827" max="13828" width="9.88671875" style="39" customWidth="1"/>
    <col min="13829" max="13830" width="9.33203125" style="39" customWidth="1"/>
    <col min="13831" max="13831" width="10" style="39" customWidth="1"/>
    <col min="13832" max="13832" width="9.5546875" style="39" customWidth="1"/>
    <col min="13833" max="13833" width="8.33203125" style="39" customWidth="1"/>
    <col min="13834" max="13834" width="9" style="39" customWidth="1"/>
    <col min="13835" max="13835" width="9.109375" style="39" customWidth="1"/>
    <col min="13836" max="13836" width="8" style="39" customWidth="1"/>
    <col min="13837" max="13837" width="10.109375" style="39" customWidth="1"/>
    <col min="13838" max="13838" width="9" style="39" customWidth="1"/>
    <col min="13839" max="13839" width="9.88671875" style="39" customWidth="1"/>
    <col min="13840" max="13841" width="9.44140625" style="39" customWidth="1"/>
    <col min="13842" max="13842" width="8.44140625" style="39" customWidth="1"/>
    <col min="13843" max="13843" width="0" style="39" hidden="1" customWidth="1"/>
    <col min="13844" max="13844" width="8.44140625" style="39" customWidth="1"/>
    <col min="13845" max="13845" width="21.6640625" style="39" customWidth="1"/>
    <col min="13846" max="13850" width="0" style="39" hidden="1" customWidth="1"/>
    <col min="13851" max="13851" width="22.44140625" style="39" customWidth="1"/>
    <col min="13852" max="14080" width="9.109375" style="39"/>
    <col min="14081" max="14081" width="3.5546875" style="39" customWidth="1"/>
    <col min="14082" max="14082" width="24.109375" style="39" customWidth="1"/>
    <col min="14083" max="14084" width="9.88671875" style="39" customWidth="1"/>
    <col min="14085" max="14086" width="9.33203125" style="39" customWidth="1"/>
    <col min="14087" max="14087" width="10" style="39" customWidth="1"/>
    <col min="14088" max="14088" width="9.5546875" style="39" customWidth="1"/>
    <col min="14089" max="14089" width="8.33203125" style="39" customWidth="1"/>
    <col min="14090" max="14090" width="9" style="39" customWidth="1"/>
    <col min="14091" max="14091" width="9.109375" style="39" customWidth="1"/>
    <col min="14092" max="14092" width="8" style="39" customWidth="1"/>
    <col min="14093" max="14093" width="10.109375" style="39" customWidth="1"/>
    <col min="14094" max="14094" width="9" style="39" customWidth="1"/>
    <col min="14095" max="14095" width="9.88671875" style="39" customWidth="1"/>
    <col min="14096" max="14097" width="9.44140625" style="39" customWidth="1"/>
    <col min="14098" max="14098" width="8.44140625" style="39" customWidth="1"/>
    <col min="14099" max="14099" width="0" style="39" hidden="1" customWidth="1"/>
    <col min="14100" max="14100" width="8.44140625" style="39" customWidth="1"/>
    <col min="14101" max="14101" width="21.6640625" style="39" customWidth="1"/>
    <col min="14102" max="14106" width="0" style="39" hidden="1" customWidth="1"/>
    <col min="14107" max="14107" width="22.44140625" style="39" customWidth="1"/>
    <col min="14108" max="14336" width="9.109375" style="39"/>
    <col min="14337" max="14337" width="3.5546875" style="39" customWidth="1"/>
    <col min="14338" max="14338" width="24.109375" style="39" customWidth="1"/>
    <col min="14339" max="14340" width="9.88671875" style="39" customWidth="1"/>
    <col min="14341" max="14342" width="9.33203125" style="39" customWidth="1"/>
    <col min="14343" max="14343" width="10" style="39" customWidth="1"/>
    <col min="14344" max="14344" width="9.5546875" style="39" customWidth="1"/>
    <col min="14345" max="14345" width="8.33203125" style="39" customWidth="1"/>
    <col min="14346" max="14346" width="9" style="39" customWidth="1"/>
    <col min="14347" max="14347" width="9.109375" style="39" customWidth="1"/>
    <col min="14348" max="14348" width="8" style="39" customWidth="1"/>
    <col min="14349" max="14349" width="10.109375" style="39" customWidth="1"/>
    <col min="14350" max="14350" width="9" style="39" customWidth="1"/>
    <col min="14351" max="14351" width="9.88671875" style="39" customWidth="1"/>
    <col min="14352" max="14353" width="9.44140625" style="39" customWidth="1"/>
    <col min="14354" max="14354" width="8.44140625" style="39" customWidth="1"/>
    <col min="14355" max="14355" width="0" style="39" hidden="1" customWidth="1"/>
    <col min="14356" max="14356" width="8.44140625" style="39" customWidth="1"/>
    <col min="14357" max="14357" width="21.6640625" style="39" customWidth="1"/>
    <col min="14358" max="14362" width="0" style="39" hidden="1" customWidth="1"/>
    <col min="14363" max="14363" width="22.44140625" style="39" customWidth="1"/>
    <col min="14364" max="14592" width="9.109375" style="39"/>
    <col min="14593" max="14593" width="3.5546875" style="39" customWidth="1"/>
    <col min="14594" max="14594" width="24.109375" style="39" customWidth="1"/>
    <col min="14595" max="14596" width="9.88671875" style="39" customWidth="1"/>
    <col min="14597" max="14598" width="9.33203125" style="39" customWidth="1"/>
    <col min="14599" max="14599" width="10" style="39" customWidth="1"/>
    <col min="14600" max="14600" width="9.5546875" style="39" customWidth="1"/>
    <col min="14601" max="14601" width="8.33203125" style="39" customWidth="1"/>
    <col min="14602" max="14602" width="9" style="39" customWidth="1"/>
    <col min="14603" max="14603" width="9.109375" style="39" customWidth="1"/>
    <col min="14604" max="14604" width="8" style="39" customWidth="1"/>
    <col min="14605" max="14605" width="10.109375" style="39" customWidth="1"/>
    <col min="14606" max="14606" width="9" style="39" customWidth="1"/>
    <col min="14607" max="14607" width="9.88671875" style="39" customWidth="1"/>
    <col min="14608" max="14609" width="9.44140625" style="39" customWidth="1"/>
    <col min="14610" max="14610" width="8.44140625" style="39" customWidth="1"/>
    <col min="14611" max="14611" width="0" style="39" hidden="1" customWidth="1"/>
    <col min="14612" max="14612" width="8.44140625" style="39" customWidth="1"/>
    <col min="14613" max="14613" width="21.6640625" style="39" customWidth="1"/>
    <col min="14614" max="14618" width="0" style="39" hidden="1" customWidth="1"/>
    <col min="14619" max="14619" width="22.44140625" style="39" customWidth="1"/>
    <col min="14620" max="14848" width="9.109375" style="39"/>
    <col min="14849" max="14849" width="3.5546875" style="39" customWidth="1"/>
    <col min="14850" max="14850" width="24.109375" style="39" customWidth="1"/>
    <col min="14851" max="14852" width="9.88671875" style="39" customWidth="1"/>
    <col min="14853" max="14854" width="9.33203125" style="39" customWidth="1"/>
    <col min="14855" max="14855" width="10" style="39" customWidth="1"/>
    <col min="14856" max="14856" width="9.5546875" style="39" customWidth="1"/>
    <col min="14857" max="14857" width="8.33203125" style="39" customWidth="1"/>
    <col min="14858" max="14858" width="9" style="39" customWidth="1"/>
    <col min="14859" max="14859" width="9.109375" style="39" customWidth="1"/>
    <col min="14860" max="14860" width="8" style="39" customWidth="1"/>
    <col min="14861" max="14861" width="10.109375" style="39" customWidth="1"/>
    <col min="14862" max="14862" width="9" style="39" customWidth="1"/>
    <col min="14863" max="14863" width="9.88671875" style="39" customWidth="1"/>
    <col min="14864" max="14865" width="9.44140625" style="39" customWidth="1"/>
    <col min="14866" max="14866" width="8.44140625" style="39" customWidth="1"/>
    <col min="14867" max="14867" width="0" style="39" hidden="1" customWidth="1"/>
    <col min="14868" max="14868" width="8.44140625" style="39" customWidth="1"/>
    <col min="14869" max="14869" width="21.6640625" style="39" customWidth="1"/>
    <col min="14870" max="14874" width="0" style="39" hidden="1" customWidth="1"/>
    <col min="14875" max="14875" width="22.44140625" style="39" customWidth="1"/>
    <col min="14876" max="15104" width="9.109375" style="39"/>
    <col min="15105" max="15105" width="3.5546875" style="39" customWidth="1"/>
    <col min="15106" max="15106" width="24.109375" style="39" customWidth="1"/>
    <col min="15107" max="15108" width="9.88671875" style="39" customWidth="1"/>
    <col min="15109" max="15110" width="9.33203125" style="39" customWidth="1"/>
    <col min="15111" max="15111" width="10" style="39" customWidth="1"/>
    <col min="15112" max="15112" width="9.5546875" style="39" customWidth="1"/>
    <col min="15113" max="15113" width="8.33203125" style="39" customWidth="1"/>
    <col min="15114" max="15114" width="9" style="39" customWidth="1"/>
    <col min="15115" max="15115" width="9.109375" style="39" customWidth="1"/>
    <col min="15116" max="15116" width="8" style="39" customWidth="1"/>
    <col min="15117" max="15117" width="10.109375" style="39" customWidth="1"/>
    <col min="15118" max="15118" width="9" style="39" customWidth="1"/>
    <col min="15119" max="15119" width="9.88671875" style="39" customWidth="1"/>
    <col min="15120" max="15121" width="9.44140625" style="39" customWidth="1"/>
    <col min="15122" max="15122" width="8.44140625" style="39" customWidth="1"/>
    <col min="15123" max="15123" width="0" style="39" hidden="1" customWidth="1"/>
    <col min="15124" max="15124" width="8.44140625" style="39" customWidth="1"/>
    <col min="15125" max="15125" width="21.6640625" style="39" customWidth="1"/>
    <col min="15126" max="15130" width="0" style="39" hidden="1" customWidth="1"/>
    <col min="15131" max="15131" width="22.44140625" style="39" customWidth="1"/>
    <col min="15132" max="15360" width="9.109375" style="39"/>
    <col min="15361" max="15361" width="3.5546875" style="39" customWidth="1"/>
    <col min="15362" max="15362" width="24.109375" style="39" customWidth="1"/>
    <col min="15363" max="15364" width="9.88671875" style="39" customWidth="1"/>
    <col min="15365" max="15366" width="9.33203125" style="39" customWidth="1"/>
    <col min="15367" max="15367" width="10" style="39" customWidth="1"/>
    <col min="15368" max="15368" width="9.5546875" style="39" customWidth="1"/>
    <col min="15369" max="15369" width="8.33203125" style="39" customWidth="1"/>
    <col min="15370" max="15370" width="9" style="39" customWidth="1"/>
    <col min="15371" max="15371" width="9.109375" style="39" customWidth="1"/>
    <col min="15372" max="15372" width="8" style="39" customWidth="1"/>
    <col min="15373" max="15373" width="10.109375" style="39" customWidth="1"/>
    <col min="15374" max="15374" width="9" style="39" customWidth="1"/>
    <col min="15375" max="15375" width="9.88671875" style="39" customWidth="1"/>
    <col min="15376" max="15377" width="9.44140625" style="39" customWidth="1"/>
    <col min="15378" max="15378" width="8.44140625" style="39" customWidth="1"/>
    <col min="15379" max="15379" width="0" style="39" hidden="1" customWidth="1"/>
    <col min="15380" max="15380" width="8.44140625" style="39" customWidth="1"/>
    <col min="15381" max="15381" width="21.6640625" style="39" customWidth="1"/>
    <col min="15382" max="15386" width="0" style="39" hidden="1" customWidth="1"/>
    <col min="15387" max="15387" width="22.44140625" style="39" customWidth="1"/>
    <col min="15388" max="15616" width="9.109375" style="39"/>
    <col min="15617" max="15617" width="3.5546875" style="39" customWidth="1"/>
    <col min="15618" max="15618" width="24.109375" style="39" customWidth="1"/>
    <col min="15619" max="15620" width="9.88671875" style="39" customWidth="1"/>
    <col min="15621" max="15622" width="9.33203125" style="39" customWidth="1"/>
    <col min="15623" max="15623" width="10" style="39" customWidth="1"/>
    <col min="15624" max="15624" width="9.5546875" style="39" customWidth="1"/>
    <col min="15625" max="15625" width="8.33203125" style="39" customWidth="1"/>
    <col min="15626" max="15626" width="9" style="39" customWidth="1"/>
    <col min="15627" max="15627" width="9.109375" style="39" customWidth="1"/>
    <col min="15628" max="15628" width="8" style="39" customWidth="1"/>
    <col min="15629" max="15629" width="10.109375" style="39" customWidth="1"/>
    <col min="15630" max="15630" width="9" style="39" customWidth="1"/>
    <col min="15631" max="15631" width="9.88671875" style="39" customWidth="1"/>
    <col min="15632" max="15633" width="9.44140625" style="39" customWidth="1"/>
    <col min="15634" max="15634" width="8.44140625" style="39" customWidth="1"/>
    <col min="15635" max="15635" width="0" style="39" hidden="1" customWidth="1"/>
    <col min="15636" max="15636" width="8.44140625" style="39" customWidth="1"/>
    <col min="15637" max="15637" width="21.6640625" style="39" customWidth="1"/>
    <col min="15638" max="15642" width="0" style="39" hidden="1" customWidth="1"/>
    <col min="15643" max="15643" width="22.44140625" style="39" customWidth="1"/>
    <col min="15644" max="15872" width="9.109375" style="39"/>
    <col min="15873" max="15873" width="3.5546875" style="39" customWidth="1"/>
    <col min="15874" max="15874" width="24.109375" style="39" customWidth="1"/>
    <col min="15875" max="15876" width="9.88671875" style="39" customWidth="1"/>
    <col min="15877" max="15878" width="9.33203125" style="39" customWidth="1"/>
    <col min="15879" max="15879" width="10" style="39" customWidth="1"/>
    <col min="15880" max="15880" width="9.5546875" style="39" customWidth="1"/>
    <col min="15881" max="15881" width="8.33203125" style="39" customWidth="1"/>
    <col min="15882" max="15882" width="9" style="39" customWidth="1"/>
    <col min="15883" max="15883" width="9.109375" style="39" customWidth="1"/>
    <col min="15884" max="15884" width="8" style="39" customWidth="1"/>
    <col min="15885" max="15885" width="10.109375" style="39" customWidth="1"/>
    <col min="15886" max="15886" width="9" style="39" customWidth="1"/>
    <col min="15887" max="15887" width="9.88671875" style="39" customWidth="1"/>
    <col min="15888" max="15889" width="9.44140625" style="39" customWidth="1"/>
    <col min="15890" max="15890" width="8.44140625" style="39" customWidth="1"/>
    <col min="15891" max="15891" width="0" style="39" hidden="1" customWidth="1"/>
    <col min="15892" max="15892" width="8.44140625" style="39" customWidth="1"/>
    <col min="15893" max="15893" width="21.6640625" style="39" customWidth="1"/>
    <col min="15894" max="15898" width="0" style="39" hidden="1" customWidth="1"/>
    <col min="15899" max="15899" width="22.44140625" style="39" customWidth="1"/>
    <col min="15900" max="16128" width="9.109375" style="39"/>
    <col min="16129" max="16129" width="3.5546875" style="39" customWidth="1"/>
    <col min="16130" max="16130" width="24.109375" style="39" customWidth="1"/>
    <col min="16131" max="16132" width="9.88671875" style="39" customWidth="1"/>
    <col min="16133" max="16134" width="9.33203125" style="39" customWidth="1"/>
    <col min="16135" max="16135" width="10" style="39" customWidth="1"/>
    <col min="16136" max="16136" width="9.5546875" style="39" customWidth="1"/>
    <col min="16137" max="16137" width="8.33203125" style="39" customWidth="1"/>
    <col min="16138" max="16138" width="9" style="39" customWidth="1"/>
    <col min="16139" max="16139" width="9.109375" style="39" customWidth="1"/>
    <col min="16140" max="16140" width="8" style="39" customWidth="1"/>
    <col min="16141" max="16141" width="10.109375" style="39" customWidth="1"/>
    <col min="16142" max="16142" width="9" style="39" customWidth="1"/>
    <col min="16143" max="16143" width="9.88671875" style="39" customWidth="1"/>
    <col min="16144" max="16145" width="9.44140625" style="39" customWidth="1"/>
    <col min="16146" max="16146" width="8.44140625" style="39" customWidth="1"/>
    <col min="16147" max="16147" width="0" style="39" hidden="1" customWidth="1"/>
    <col min="16148" max="16148" width="8.44140625" style="39" customWidth="1"/>
    <col min="16149" max="16149" width="21.6640625" style="39" customWidth="1"/>
    <col min="16150" max="16154" width="0" style="39" hidden="1" customWidth="1"/>
    <col min="16155" max="16155" width="22.44140625" style="39" customWidth="1"/>
    <col min="16156" max="16384" width="9.109375" style="39"/>
  </cols>
  <sheetData>
    <row r="1" spans="1:27" x14ac:dyDescent="0.25">
      <c r="B1" s="35"/>
    </row>
    <row r="2" spans="1:27" ht="17.399999999999999" x14ac:dyDescent="0.3">
      <c r="A2" s="128" t="s">
        <v>97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37"/>
      <c r="W2" s="40"/>
    </row>
    <row r="3" spans="1:27" x14ac:dyDescent="0.25">
      <c r="A3" s="129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</row>
    <row r="4" spans="1:27" x14ac:dyDescent="0.25">
      <c r="B4" s="41"/>
      <c r="H4" s="42"/>
      <c r="O4" s="42"/>
      <c r="P4" s="42"/>
      <c r="Q4" s="42"/>
      <c r="R4" s="42"/>
      <c r="S4" s="36">
        <f>S10/O10</f>
        <v>0</v>
      </c>
      <c r="U4" s="43" t="s">
        <v>9</v>
      </c>
    </row>
    <row r="5" spans="1:27" s="44" customFormat="1" x14ac:dyDescent="0.3">
      <c r="A5" s="115" t="s">
        <v>0</v>
      </c>
      <c r="B5" s="115" t="s">
        <v>10</v>
      </c>
      <c r="C5" s="127" t="s">
        <v>11</v>
      </c>
      <c r="D5" s="127" t="s">
        <v>12</v>
      </c>
      <c r="E5" s="127"/>
      <c r="F5" s="127"/>
      <c r="G5" s="120" t="s">
        <v>13</v>
      </c>
      <c r="H5" s="120" t="s">
        <v>14</v>
      </c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30" t="s">
        <v>15</v>
      </c>
      <c r="U5" s="124" t="s">
        <v>16</v>
      </c>
    </row>
    <row r="6" spans="1:27" s="44" customFormat="1" ht="24" customHeight="1" x14ac:dyDescent="0.3">
      <c r="A6" s="115"/>
      <c r="B6" s="115"/>
      <c r="C6" s="127"/>
      <c r="D6" s="127" t="s">
        <v>17</v>
      </c>
      <c r="E6" s="127" t="s">
        <v>18</v>
      </c>
      <c r="F6" s="127" t="s">
        <v>19</v>
      </c>
      <c r="G6" s="120"/>
      <c r="H6" s="120" t="s">
        <v>20</v>
      </c>
      <c r="I6" s="120"/>
      <c r="J6" s="120"/>
      <c r="K6" s="120"/>
      <c r="L6" s="120"/>
      <c r="M6" s="120"/>
      <c r="N6" s="120"/>
      <c r="O6" s="120" t="s">
        <v>21</v>
      </c>
      <c r="P6" s="120"/>
      <c r="Q6" s="120"/>
      <c r="R6" s="120"/>
      <c r="S6" s="120"/>
      <c r="T6" s="131"/>
      <c r="U6" s="125"/>
    </row>
    <row r="7" spans="1:27" s="44" customFormat="1" x14ac:dyDescent="0.3">
      <c r="A7" s="115"/>
      <c r="B7" s="115"/>
      <c r="C7" s="127"/>
      <c r="D7" s="127"/>
      <c r="E7" s="127"/>
      <c r="F7" s="127"/>
      <c r="G7" s="120"/>
      <c r="H7" s="120" t="s">
        <v>22</v>
      </c>
      <c r="I7" s="120" t="s">
        <v>23</v>
      </c>
      <c r="J7" s="120" t="s">
        <v>24</v>
      </c>
      <c r="K7" s="120" t="s">
        <v>25</v>
      </c>
      <c r="L7" s="120" t="s">
        <v>26</v>
      </c>
      <c r="M7" s="120" t="s">
        <v>27</v>
      </c>
      <c r="N7" s="120" t="s">
        <v>7</v>
      </c>
      <c r="O7" s="120" t="s">
        <v>22</v>
      </c>
      <c r="P7" s="120" t="s">
        <v>27</v>
      </c>
      <c r="Q7" s="120" t="s">
        <v>7</v>
      </c>
      <c r="R7" s="120" t="s">
        <v>26</v>
      </c>
      <c r="S7" s="121" t="s">
        <v>7</v>
      </c>
      <c r="T7" s="131"/>
      <c r="U7" s="125"/>
      <c r="V7" s="45"/>
    </row>
    <row r="8" spans="1:27" s="44" customFormat="1" ht="51.6" customHeight="1" x14ac:dyDescent="0.3">
      <c r="A8" s="115"/>
      <c r="B8" s="115"/>
      <c r="C8" s="127"/>
      <c r="D8" s="127"/>
      <c r="E8" s="127"/>
      <c r="F8" s="127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2"/>
      <c r="T8" s="132"/>
      <c r="U8" s="126"/>
      <c r="V8" s="45" t="e">
        <f>+#REF!+#REF!+#REF!</f>
        <v>#REF!</v>
      </c>
      <c r="W8" s="45"/>
    </row>
    <row r="9" spans="1:27" s="44" customFormat="1" x14ac:dyDescent="0.3">
      <c r="A9" s="46">
        <v>1</v>
      </c>
      <c r="B9" s="47"/>
      <c r="C9" s="46">
        <v>3</v>
      </c>
      <c r="D9" s="46">
        <v>4</v>
      </c>
      <c r="E9" s="46">
        <v>5</v>
      </c>
      <c r="F9" s="46">
        <v>6</v>
      </c>
      <c r="G9" s="46">
        <v>7</v>
      </c>
      <c r="H9" s="46">
        <v>8</v>
      </c>
      <c r="I9" s="46">
        <v>9</v>
      </c>
      <c r="J9" s="46">
        <v>10</v>
      </c>
      <c r="K9" s="46">
        <v>11</v>
      </c>
      <c r="L9" s="46">
        <v>12</v>
      </c>
      <c r="M9" s="46">
        <v>13</v>
      </c>
      <c r="N9" s="46">
        <v>14</v>
      </c>
      <c r="O9" s="46">
        <v>15</v>
      </c>
      <c r="P9" s="46">
        <v>16</v>
      </c>
      <c r="Q9" s="46">
        <v>17</v>
      </c>
      <c r="R9" s="46">
        <v>18</v>
      </c>
      <c r="S9" s="46">
        <v>19</v>
      </c>
      <c r="T9" s="46">
        <v>20</v>
      </c>
      <c r="U9" s="46">
        <v>21</v>
      </c>
      <c r="V9" s="46">
        <v>21</v>
      </c>
      <c r="W9" s="46">
        <v>22</v>
      </c>
      <c r="X9" s="46">
        <v>23</v>
      </c>
      <c r="Y9" s="46">
        <v>24</v>
      </c>
      <c r="Z9" s="46">
        <v>25</v>
      </c>
    </row>
    <row r="10" spans="1:27" s="51" customFormat="1" x14ac:dyDescent="0.3">
      <c r="A10" s="48"/>
      <c r="B10" s="48" t="s">
        <v>28</v>
      </c>
      <c r="C10" s="49">
        <f>+C11</f>
        <v>6917</v>
      </c>
      <c r="D10" s="49">
        <f t="shared" ref="D10:T10" si="0">+D11</f>
        <v>1867</v>
      </c>
      <c r="E10" s="49">
        <f t="shared" si="0"/>
        <v>0</v>
      </c>
      <c r="F10" s="49">
        <f t="shared" si="0"/>
        <v>5050</v>
      </c>
      <c r="G10" s="49">
        <f t="shared" si="0"/>
        <v>6917</v>
      </c>
      <c r="H10" s="49">
        <f t="shared" si="0"/>
        <v>5971</v>
      </c>
      <c r="I10" s="49">
        <f t="shared" si="0"/>
        <v>0</v>
      </c>
      <c r="J10" s="49">
        <f t="shared" si="0"/>
        <v>0</v>
      </c>
      <c r="K10" s="49">
        <f t="shared" si="0"/>
        <v>804</v>
      </c>
      <c r="L10" s="49">
        <f t="shared" si="0"/>
        <v>0</v>
      </c>
      <c r="M10" s="49">
        <f t="shared" si="0"/>
        <v>4967</v>
      </c>
      <c r="N10" s="49">
        <f t="shared" si="0"/>
        <v>200</v>
      </c>
      <c r="O10" s="49">
        <f t="shared" si="0"/>
        <v>946</v>
      </c>
      <c r="P10" s="49">
        <f t="shared" si="0"/>
        <v>0</v>
      </c>
      <c r="Q10" s="49">
        <f t="shared" si="0"/>
        <v>946</v>
      </c>
      <c r="R10" s="49">
        <f t="shared" si="0"/>
        <v>0</v>
      </c>
      <c r="S10" s="49">
        <f t="shared" si="0"/>
        <v>0</v>
      </c>
      <c r="T10" s="49">
        <f t="shared" si="0"/>
        <v>0</v>
      </c>
      <c r="U10" s="50"/>
      <c r="V10" s="45">
        <f t="shared" ref="V10:V16" si="1">+G10-H10-O10</f>
        <v>0</v>
      </c>
      <c r="W10" s="44"/>
    </row>
    <row r="11" spans="1:27" s="51" customFormat="1" x14ac:dyDescent="0.3">
      <c r="A11" s="52" t="s">
        <v>31</v>
      </c>
      <c r="B11" s="53" t="s">
        <v>32</v>
      </c>
      <c r="C11" s="54">
        <f>+C12</f>
        <v>6917</v>
      </c>
      <c r="D11" s="54">
        <f t="shared" ref="D11:T11" si="2">+D12</f>
        <v>1867</v>
      </c>
      <c r="E11" s="54">
        <f t="shared" si="2"/>
        <v>0</v>
      </c>
      <c r="F11" s="54">
        <f t="shared" si="2"/>
        <v>5050</v>
      </c>
      <c r="G11" s="54">
        <f t="shared" si="2"/>
        <v>6917</v>
      </c>
      <c r="H11" s="54">
        <f t="shared" si="2"/>
        <v>5971</v>
      </c>
      <c r="I11" s="54">
        <f t="shared" si="2"/>
        <v>0</v>
      </c>
      <c r="J11" s="54">
        <f t="shared" si="2"/>
        <v>0</v>
      </c>
      <c r="K11" s="54">
        <f t="shared" si="2"/>
        <v>804</v>
      </c>
      <c r="L11" s="54">
        <f t="shared" si="2"/>
        <v>0</v>
      </c>
      <c r="M11" s="54">
        <f t="shared" si="2"/>
        <v>4967</v>
      </c>
      <c r="N11" s="54">
        <f t="shared" si="2"/>
        <v>200</v>
      </c>
      <c r="O11" s="54">
        <f t="shared" si="2"/>
        <v>946</v>
      </c>
      <c r="P11" s="54">
        <f t="shared" si="2"/>
        <v>0</v>
      </c>
      <c r="Q11" s="54">
        <f t="shared" si="2"/>
        <v>946</v>
      </c>
      <c r="R11" s="54">
        <f t="shared" si="2"/>
        <v>0</v>
      </c>
      <c r="S11" s="54">
        <f t="shared" si="2"/>
        <v>0</v>
      </c>
      <c r="T11" s="54">
        <f t="shared" si="2"/>
        <v>0</v>
      </c>
      <c r="U11" s="55"/>
      <c r="V11" s="45">
        <f t="shared" si="1"/>
        <v>0</v>
      </c>
      <c r="W11" s="44"/>
      <c r="Y11" s="56">
        <f t="shared" ref="Y11:Y16" si="3">G11-H11-O11</f>
        <v>0</v>
      </c>
    </row>
    <row r="12" spans="1:27" s="61" customFormat="1" ht="24" x14ac:dyDescent="0.3">
      <c r="A12" s="57">
        <v>10</v>
      </c>
      <c r="B12" s="58" t="s">
        <v>8</v>
      </c>
      <c r="C12" s="54">
        <f t="shared" ref="C12:T12" si="4">SUM(C13:C17)</f>
        <v>6917</v>
      </c>
      <c r="D12" s="54">
        <f t="shared" si="4"/>
        <v>1867</v>
      </c>
      <c r="E12" s="54">
        <f t="shared" si="4"/>
        <v>0</v>
      </c>
      <c r="F12" s="54">
        <f t="shared" si="4"/>
        <v>5050</v>
      </c>
      <c r="G12" s="54">
        <f t="shared" si="4"/>
        <v>6917</v>
      </c>
      <c r="H12" s="54">
        <f t="shared" si="4"/>
        <v>5971</v>
      </c>
      <c r="I12" s="54">
        <f t="shared" si="4"/>
        <v>0</v>
      </c>
      <c r="J12" s="54">
        <f t="shared" si="4"/>
        <v>0</v>
      </c>
      <c r="K12" s="54">
        <f t="shared" si="4"/>
        <v>804</v>
      </c>
      <c r="L12" s="54">
        <f t="shared" si="4"/>
        <v>0</v>
      </c>
      <c r="M12" s="54">
        <f t="shared" si="4"/>
        <v>4967</v>
      </c>
      <c r="N12" s="54">
        <f t="shared" si="4"/>
        <v>200</v>
      </c>
      <c r="O12" s="54">
        <f t="shared" si="4"/>
        <v>946</v>
      </c>
      <c r="P12" s="54">
        <f t="shared" si="4"/>
        <v>0</v>
      </c>
      <c r="Q12" s="54">
        <f t="shared" si="4"/>
        <v>946</v>
      </c>
      <c r="R12" s="54">
        <f t="shared" si="4"/>
        <v>0</v>
      </c>
      <c r="S12" s="54">
        <f t="shared" si="4"/>
        <v>0</v>
      </c>
      <c r="T12" s="54">
        <f t="shared" si="4"/>
        <v>0</v>
      </c>
      <c r="U12" s="59"/>
      <c r="V12" s="45">
        <f t="shared" si="1"/>
        <v>0</v>
      </c>
      <c r="W12" s="44" t="s">
        <v>8</v>
      </c>
      <c r="X12" s="60">
        <f>C12-D12-E12-F12</f>
        <v>0</v>
      </c>
      <c r="Y12" s="56">
        <f t="shared" si="3"/>
        <v>0</v>
      </c>
      <c r="AA12" s="61" t="str">
        <f t="shared" ref="AA12:AA17" si="5">$B$12</f>
        <v>Xã Thạch Châu</v>
      </c>
    </row>
    <row r="13" spans="1:27" s="66" customFormat="1" ht="48" x14ac:dyDescent="0.3">
      <c r="A13" s="62">
        <v>1</v>
      </c>
      <c r="B13" s="63" t="s">
        <v>33</v>
      </c>
      <c r="C13" s="33">
        <v>1867</v>
      </c>
      <c r="D13" s="33">
        <f>+C13</f>
        <v>1867</v>
      </c>
      <c r="E13" s="64"/>
      <c r="F13" s="64"/>
      <c r="G13" s="33">
        <f>+D13</f>
        <v>1867</v>
      </c>
      <c r="H13" s="33">
        <f>+M13</f>
        <v>1867</v>
      </c>
      <c r="I13" s="64"/>
      <c r="J13" s="64"/>
      <c r="K13" s="64"/>
      <c r="L13" s="64"/>
      <c r="M13" s="33">
        <f>C13</f>
        <v>1867</v>
      </c>
      <c r="N13" s="64"/>
      <c r="O13" s="33">
        <f>SUM(P13:S13)</f>
        <v>0</v>
      </c>
      <c r="P13" s="64"/>
      <c r="Q13" s="64"/>
      <c r="R13" s="64"/>
      <c r="S13" s="64"/>
      <c r="T13" s="64"/>
      <c r="U13" s="65" t="s">
        <v>98</v>
      </c>
      <c r="V13" s="45">
        <f t="shared" si="1"/>
        <v>0</v>
      </c>
      <c r="W13" s="44" t="s">
        <v>8</v>
      </c>
      <c r="X13" s="60">
        <f>C13-D13-E13-F13</f>
        <v>0</v>
      </c>
      <c r="Y13" s="56">
        <f t="shared" si="3"/>
        <v>0</v>
      </c>
      <c r="Z13" s="19" t="s">
        <v>34</v>
      </c>
      <c r="AA13" s="61" t="str">
        <f t="shared" si="5"/>
        <v>Xã Thạch Châu</v>
      </c>
    </row>
    <row r="14" spans="1:27" s="67" customFormat="1" ht="48" x14ac:dyDescent="0.3">
      <c r="A14" s="62">
        <v>2</v>
      </c>
      <c r="B14" s="63" t="s">
        <v>99</v>
      </c>
      <c r="C14" s="33">
        <v>100</v>
      </c>
      <c r="D14" s="33"/>
      <c r="E14" s="33"/>
      <c r="F14" s="33">
        <f>+C14-D14-E14</f>
        <v>100</v>
      </c>
      <c r="G14" s="33">
        <f>C14</f>
        <v>100</v>
      </c>
      <c r="H14" s="33">
        <f>SUM(I14:N14)</f>
        <v>88</v>
      </c>
      <c r="I14" s="33"/>
      <c r="J14" s="33"/>
      <c r="K14" s="33">
        <v>10</v>
      </c>
      <c r="L14" s="33"/>
      <c r="M14" s="33">
        <f>14+64</f>
        <v>78</v>
      </c>
      <c r="N14" s="33"/>
      <c r="O14" s="33">
        <f>+P14+Q14+R14</f>
        <v>12</v>
      </c>
      <c r="P14" s="33"/>
      <c r="Q14" s="33">
        <v>12</v>
      </c>
      <c r="R14" s="33"/>
      <c r="S14" s="33">
        <v>0</v>
      </c>
      <c r="T14" s="33"/>
      <c r="U14" s="65" t="s">
        <v>100</v>
      </c>
      <c r="V14" s="45">
        <f t="shared" si="1"/>
        <v>0</v>
      </c>
      <c r="W14" s="44" t="s">
        <v>8</v>
      </c>
      <c r="X14" s="60">
        <f>C14-D14-E14-F14</f>
        <v>0</v>
      </c>
      <c r="Y14" s="56">
        <f t="shared" si="3"/>
        <v>0</v>
      </c>
      <c r="AA14" s="61" t="str">
        <f t="shared" si="5"/>
        <v>Xã Thạch Châu</v>
      </c>
    </row>
    <row r="15" spans="1:27" s="67" customFormat="1" ht="48" x14ac:dyDescent="0.3">
      <c r="A15" s="62">
        <v>4</v>
      </c>
      <c r="B15" s="63" t="s">
        <v>101</v>
      </c>
      <c r="C15" s="33">
        <v>550</v>
      </c>
      <c r="D15" s="33"/>
      <c r="E15" s="33"/>
      <c r="F15" s="33">
        <v>550</v>
      </c>
      <c r="G15" s="33">
        <v>550</v>
      </c>
      <c r="H15" s="33">
        <f>SUM(I15:N15)</f>
        <v>540</v>
      </c>
      <c r="I15" s="33"/>
      <c r="J15" s="33"/>
      <c r="K15" s="33">
        <v>7</v>
      </c>
      <c r="L15" s="33"/>
      <c r="M15" s="33">
        <f>3+250+280</f>
        <v>533</v>
      </c>
      <c r="N15" s="33"/>
      <c r="O15" s="33">
        <f>+P15+Q15+R15</f>
        <v>10</v>
      </c>
      <c r="P15" s="33"/>
      <c r="Q15" s="33">
        <v>10</v>
      </c>
      <c r="R15" s="33"/>
      <c r="S15" s="33">
        <v>0</v>
      </c>
      <c r="T15" s="33"/>
      <c r="U15" s="65" t="s">
        <v>102</v>
      </c>
      <c r="V15" s="45">
        <f t="shared" si="1"/>
        <v>0</v>
      </c>
      <c r="W15" s="44" t="s">
        <v>8</v>
      </c>
      <c r="X15" s="60">
        <f>C15-D15-E15-F15</f>
        <v>0</v>
      </c>
      <c r="Y15" s="56">
        <f t="shared" si="3"/>
        <v>0</v>
      </c>
      <c r="AA15" s="61" t="str">
        <f t="shared" si="5"/>
        <v>Xã Thạch Châu</v>
      </c>
    </row>
    <row r="16" spans="1:27" s="67" customFormat="1" ht="72" x14ac:dyDescent="0.3">
      <c r="A16" s="62">
        <v>5</v>
      </c>
      <c r="B16" s="63" t="s">
        <v>105</v>
      </c>
      <c r="C16" s="33">
        <v>4000</v>
      </c>
      <c r="D16" s="33"/>
      <c r="E16" s="33"/>
      <c r="F16" s="33">
        <f>+C16-D16-E16</f>
        <v>4000</v>
      </c>
      <c r="G16" s="33">
        <f>+C16</f>
        <v>4000</v>
      </c>
      <c r="H16" s="33">
        <f>SUM(I16:N16)</f>
        <v>3076</v>
      </c>
      <c r="I16" s="33"/>
      <c r="J16" s="33"/>
      <c r="K16" s="33">
        <v>687</v>
      </c>
      <c r="L16" s="33"/>
      <c r="M16" s="33">
        <f>1500+889</f>
        <v>2389</v>
      </c>
      <c r="N16" s="33"/>
      <c r="O16" s="33">
        <f>+P16+Q16+R16</f>
        <v>924</v>
      </c>
      <c r="P16" s="33"/>
      <c r="Q16" s="33">
        <v>924</v>
      </c>
      <c r="R16" s="33"/>
      <c r="S16" s="33">
        <v>0</v>
      </c>
      <c r="T16" s="33"/>
      <c r="U16" s="65" t="s">
        <v>106</v>
      </c>
      <c r="V16" s="45">
        <f t="shared" si="1"/>
        <v>0</v>
      </c>
      <c r="W16" s="44" t="s">
        <v>8</v>
      </c>
      <c r="X16" s="60">
        <f>C16-D16-E16-F16</f>
        <v>0</v>
      </c>
      <c r="Y16" s="56">
        <f t="shared" si="3"/>
        <v>0</v>
      </c>
      <c r="AA16" s="61" t="str">
        <f t="shared" si="5"/>
        <v>Xã Thạch Châu</v>
      </c>
    </row>
    <row r="17" spans="1:27" s="72" customFormat="1" ht="72" x14ac:dyDescent="0.3">
      <c r="A17" s="68">
        <v>5</v>
      </c>
      <c r="B17" s="69" t="s">
        <v>103</v>
      </c>
      <c r="C17" s="33">
        <v>400</v>
      </c>
      <c r="D17" s="33"/>
      <c r="E17" s="33"/>
      <c r="F17" s="33">
        <f>+C17-D17-E17</f>
        <v>400</v>
      </c>
      <c r="G17" s="33">
        <f>C17</f>
        <v>400</v>
      </c>
      <c r="H17" s="33">
        <v>400</v>
      </c>
      <c r="I17" s="70"/>
      <c r="J17" s="70"/>
      <c r="K17" s="70">
        <v>100</v>
      </c>
      <c r="L17" s="70"/>
      <c r="M17" s="70">
        <v>100</v>
      </c>
      <c r="N17" s="70">
        <v>200</v>
      </c>
      <c r="O17" s="33">
        <v>0</v>
      </c>
      <c r="P17" s="71"/>
      <c r="Q17" s="71">
        <v>0</v>
      </c>
      <c r="R17" s="71"/>
      <c r="S17" s="71"/>
      <c r="T17" s="71"/>
      <c r="U17" s="65" t="s">
        <v>110</v>
      </c>
      <c r="V17" s="45"/>
      <c r="W17" s="45"/>
      <c r="X17" s="45"/>
      <c r="AA17" s="61" t="str">
        <f t="shared" si="5"/>
        <v>Xã Thạch Châu</v>
      </c>
    </row>
    <row r="19" spans="1:27" s="78" customFormat="1" ht="11.4" x14ac:dyDescent="0.2">
      <c r="A19" s="74"/>
      <c r="B19" s="75"/>
      <c r="C19" s="76"/>
      <c r="D19" s="76"/>
      <c r="E19" s="76"/>
      <c r="F19" s="76"/>
      <c r="G19" s="77"/>
      <c r="H19" s="77"/>
      <c r="I19" s="77"/>
      <c r="J19" s="77"/>
      <c r="K19" s="77"/>
      <c r="L19" s="77"/>
      <c r="M19" s="77"/>
      <c r="N19" s="123" t="s">
        <v>104</v>
      </c>
      <c r="O19" s="123"/>
      <c r="P19" s="123"/>
      <c r="Q19" s="123"/>
      <c r="R19" s="123"/>
      <c r="S19" s="123"/>
      <c r="T19" s="123"/>
      <c r="U19" s="123"/>
      <c r="W19" s="74"/>
    </row>
    <row r="38" spans="11:13" x14ac:dyDescent="0.25">
      <c r="K38" s="37">
        <f>1000*7000</f>
        <v>7000000</v>
      </c>
    </row>
    <row r="40" spans="11:13" x14ac:dyDescent="0.25">
      <c r="K40" s="37">
        <v>17000</v>
      </c>
      <c r="L40" s="37">
        <f>+K40*1400</f>
        <v>23800000</v>
      </c>
      <c r="M40" s="37">
        <f>0.4*L40</f>
        <v>9520000</v>
      </c>
    </row>
    <row r="42" spans="11:13" x14ac:dyDescent="0.25">
      <c r="K42" s="79">
        <f>2.5*5</f>
        <v>12.5</v>
      </c>
    </row>
    <row r="43" spans="11:13" x14ac:dyDescent="0.25">
      <c r="K43" s="37">
        <f>+K42*1000</f>
        <v>12500</v>
      </c>
    </row>
    <row r="44" spans="11:13" x14ac:dyDescent="0.25">
      <c r="K44" s="37">
        <f>+K43*25000</f>
        <v>312500000</v>
      </c>
    </row>
  </sheetData>
  <mergeCells count="28">
    <mergeCell ref="A2:U2"/>
    <mergeCell ref="A3:U3"/>
    <mergeCell ref="A5:A8"/>
    <mergeCell ref="B5:B8"/>
    <mergeCell ref="C5:C8"/>
    <mergeCell ref="D5:F5"/>
    <mergeCell ref="G5:G8"/>
    <mergeCell ref="H5:S5"/>
    <mergeCell ref="T5:T8"/>
    <mergeCell ref="D6:D8"/>
    <mergeCell ref="E6:E8"/>
    <mergeCell ref="F6:F8"/>
    <mergeCell ref="H6:N6"/>
    <mergeCell ref="O6:S6"/>
    <mergeCell ref="H7:H8"/>
    <mergeCell ref="I7:I8"/>
    <mergeCell ref="J7:J8"/>
    <mergeCell ref="K7:K8"/>
    <mergeCell ref="R7:R8"/>
    <mergeCell ref="S7:S8"/>
    <mergeCell ref="N19:U19"/>
    <mergeCell ref="L7:L8"/>
    <mergeCell ref="M7:M8"/>
    <mergeCell ref="N7:N8"/>
    <mergeCell ref="O7:O8"/>
    <mergeCell ref="P7:P8"/>
    <mergeCell ref="Q7:Q8"/>
    <mergeCell ref="U5:U8"/>
  </mergeCells>
  <conditionalFormatting sqref="C18:C116 C10:C16 D10:T11">
    <cfRule type="expression" dxfId="14" priority="10" stopIfTrue="1">
      <formula>$C10&lt;&gt;SUM($D10:$F10)</formula>
    </cfRule>
  </conditionalFormatting>
  <conditionalFormatting sqref="H12:H16 H18:H116">
    <cfRule type="expression" dxfId="13" priority="7" stopIfTrue="1">
      <formula>$H12&lt;&gt;SUM($I12:$N12)</formula>
    </cfRule>
  </conditionalFormatting>
  <conditionalFormatting sqref="O20:O116 O12:O16 O18">
    <cfRule type="expression" dxfId="12" priority="6" stopIfTrue="1">
      <formula>$O12&lt;&gt;SUM($P12:$S12)</formula>
    </cfRule>
  </conditionalFormatting>
  <conditionalFormatting sqref="G12:G16 G18:G116">
    <cfRule type="expression" dxfId="11" priority="8" stopIfTrue="1">
      <formula>$G12&lt;&gt;SUM($H12+$O12)</formula>
    </cfRule>
    <cfRule type="expression" dxfId="10" priority="9" stopIfTrue="1">
      <formula>$G12&lt;&gt;$C12</formula>
    </cfRule>
  </conditionalFormatting>
  <conditionalFormatting sqref="C17">
    <cfRule type="expression" dxfId="9" priority="5" stopIfTrue="1">
      <formula>$C17&lt;&gt;SUM($D17:$F17)</formula>
    </cfRule>
  </conditionalFormatting>
  <conditionalFormatting sqref="H17">
    <cfRule type="expression" dxfId="8" priority="2" stopIfTrue="1">
      <formula>$H17&lt;&gt;SUM($I17:$N17)</formula>
    </cfRule>
  </conditionalFormatting>
  <conditionalFormatting sqref="O17">
    <cfRule type="expression" dxfId="7" priority="1" stopIfTrue="1">
      <formula>$O17&lt;&gt;SUM($P17:$S17)</formula>
    </cfRule>
  </conditionalFormatting>
  <conditionalFormatting sqref="G17">
    <cfRule type="expression" dxfId="6" priority="3" stopIfTrue="1">
      <formula>$G17&lt;&gt;SUM($H17+$O17)</formula>
    </cfRule>
    <cfRule type="expression" dxfId="5" priority="4" stopIfTrue="1">
      <formula>$G17&lt;&gt;$C17</formula>
    </cfRule>
  </conditionalFormatting>
  <pageMargins left="0.2" right="0" top="0.25" bottom="0.25" header="0.3" footer="0.3"/>
  <pageSetup paperSize="9" scale="7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22"/>
  <sheetViews>
    <sheetView tabSelected="1" topLeftCell="A7" workbookViewId="0">
      <selection activeCell="Q19" sqref="Q19"/>
    </sheetView>
  </sheetViews>
  <sheetFormatPr defaultColWidth="9.109375" defaultRowHeight="13.2" x14ac:dyDescent="0.25"/>
  <cols>
    <col min="1" max="1" width="5" style="3" customWidth="1"/>
    <col min="2" max="2" width="28.44140625" style="4" customWidth="1"/>
    <col min="3" max="3" width="8.6640625" style="3" customWidth="1"/>
    <col min="4" max="5" width="10.109375" style="3" customWidth="1"/>
    <col min="6" max="6" width="10.33203125" style="5" customWidth="1"/>
    <col min="7" max="7" width="8.88671875" style="5" customWidth="1"/>
    <col min="8" max="8" width="7.21875" style="5" customWidth="1"/>
    <col min="9" max="9" width="6.33203125" style="5" customWidth="1"/>
    <col min="10" max="10" width="9.44140625" style="5" customWidth="1"/>
    <col min="11" max="11" width="7.6640625" style="5" customWidth="1"/>
    <col min="12" max="13" width="7.88671875" style="5" customWidth="1"/>
    <col min="14" max="14" width="6.88671875" style="5" customWidth="1"/>
    <col min="15" max="15" width="5.5546875" style="5" customWidth="1"/>
    <col min="16" max="16" width="7.6640625" style="5" customWidth="1"/>
    <col min="17" max="17" width="7.5546875" style="5" customWidth="1"/>
    <col min="18" max="18" width="8.33203125" style="5" customWidth="1"/>
    <col min="19" max="19" width="4.77734375" style="5" customWidth="1"/>
    <col min="20" max="20" width="13" style="6" customWidth="1"/>
    <col min="21" max="21" width="9.109375" style="7"/>
    <col min="22" max="22" width="9.6640625" style="6" bestFit="1" customWidth="1"/>
    <col min="23" max="256" width="9.109375" style="6"/>
    <col min="257" max="257" width="5" style="6" customWidth="1"/>
    <col min="258" max="258" width="28.44140625" style="6" customWidth="1"/>
    <col min="259" max="259" width="8.6640625" style="6" customWidth="1"/>
    <col min="260" max="260" width="11.109375" style="6" customWidth="1"/>
    <col min="261" max="261" width="10.109375" style="6" customWidth="1"/>
    <col min="262" max="262" width="10.33203125" style="6" customWidth="1"/>
    <col min="263" max="263" width="8.88671875" style="6" customWidth="1"/>
    <col min="264" max="264" width="8.109375" style="6" customWidth="1"/>
    <col min="265" max="265" width="7.6640625" style="6" customWidth="1"/>
    <col min="266" max="266" width="9.44140625" style="6" customWidth="1"/>
    <col min="267" max="267" width="7.6640625" style="6" customWidth="1"/>
    <col min="268" max="269" width="7.88671875" style="6" customWidth="1"/>
    <col min="270" max="270" width="7.33203125" style="6" customWidth="1"/>
    <col min="271" max="271" width="5.5546875" style="6" customWidth="1"/>
    <col min="272" max="272" width="7.6640625" style="6" customWidth="1"/>
    <col min="273" max="273" width="7.5546875" style="6" customWidth="1"/>
    <col min="274" max="274" width="8.33203125" style="6" customWidth="1"/>
    <col min="275" max="275" width="9.33203125" style="6" customWidth="1"/>
    <col min="276" max="276" width="13" style="6" customWidth="1"/>
    <col min="277" max="277" width="9.109375" style="6"/>
    <col min="278" max="278" width="9.6640625" style="6" bestFit="1" customWidth="1"/>
    <col min="279" max="512" width="9.109375" style="6"/>
    <col min="513" max="513" width="5" style="6" customWidth="1"/>
    <col min="514" max="514" width="28.44140625" style="6" customWidth="1"/>
    <col min="515" max="515" width="8.6640625" style="6" customWidth="1"/>
    <col min="516" max="516" width="11.109375" style="6" customWidth="1"/>
    <col min="517" max="517" width="10.109375" style="6" customWidth="1"/>
    <col min="518" max="518" width="10.33203125" style="6" customWidth="1"/>
    <col min="519" max="519" width="8.88671875" style="6" customWidth="1"/>
    <col min="520" max="520" width="8.109375" style="6" customWidth="1"/>
    <col min="521" max="521" width="7.6640625" style="6" customWidth="1"/>
    <col min="522" max="522" width="9.44140625" style="6" customWidth="1"/>
    <col min="523" max="523" width="7.6640625" style="6" customWidth="1"/>
    <col min="524" max="525" width="7.88671875" style="6" customWidth="1"/>
    <col min="526" max="526" width="7.33203125" style="6" customWidth="1"/>
    <col min="527" max="527" width="5.5546875" style="6" customWidth="1"/>
    <col min="528" max="528" width="7.6640625" style="6" customWidth="1"/>
    <col min="529" max="529" width="7.5546875" style="6" customWidth="1"/>
    <col min="530" max="530" width="8.33203125" style="6" customWidth="1"/>
    <col min="531" max="531" width="9.33203125" style="6" customWidth="1"/>
    <col min="532" max="532" width="13" style="6" customWidth="1"/>
    <col min="533" max="533" width="9.109375" style="6"/>
    <col min="534" max="534" width="9.6640625" style="6" bestFit="1" customWidth="1"/>
    <col min="535" max="768" width="9.109375" style="6"/>
    <col min="769" max="769" width="5" style="6" customWidth="1"/>
    <col min="770" max="770" width="28.44140625" style="6" customWidth="1"/>
    <col min="771" max="771" width="8.6640625" style="6" customWidth="1"/>
    <col min="772" max="772" width="11.109375" style="6" customWidth="1"/>
    <col min="773" max="773" width="10.109375" style="6" customWidth="1"/>
    <col min="774" max="774" width="10.33203125" style="6" customWidth="1"/>
    <col min="775" max="775" width="8.88671875" style="6" customWidth="1"/>
    <col min="776" max="776" width="8.109375" style="6" customWidth="1"/>
    <col min="777" max="777" width="7.6640625" style="6" customWidth="1"/>
    <col min="778" max="778" width="9.44140625" style="6" customWidth="1"/>
    <col min="779" max="779" width="7.6640625" style="6" customWidth="1"/>
    <col min="780" max="781" width="7.88671875" style="6" customWidth="1"/>
    <col min="782" max="782" width="7.33203125" style="6" customWidth="1"/>
    <col min="783" max="783" width="5.5546875" style="6" customWidth="1"/>
    <col min="784" max="784" width="7.6640625" style="6" customWidth="1"/>
    <col min="785" max="785" width="7.5546875" style="6" customWidth="1"/>
    <col min="786" max="786" width="8.33203125" style="6" customWidth="1"/>
    <col min="787" max="787" width="9.33203125" style="6" customWidth="1"/>
    <col min="788" max="788" width="13" style="6" customWidth="1"/>
    <col min="789" max="789" width="9.109375" style="6"/>
    <col min="790" max="790" width="9.6640625" style="6" bestFit="1" customWidth="1"/>
    <col min="791" max="1024" width="9.109375" style="6"/>
    <col min="1025" max="1025" width="5" style="6" customWidth="1"/>
    <col min="1026" max="1026" width="28.44140625" style="6" customWidth="1"/>
    <col min="1027" max="1027" width="8.6640625" style="6" customWidth="1"/>
    <col min="1028" max="1028" width="11.109375" style="6" customWidth="1"/>
    <col min="1029" max="1029" width="10.109375" style="6" customWidth="1"/>
    <col min="1030" max="1030" width="10.33203125" style="6" customWidth="1"/>
    <col min="1031" max="1031" width="8.88671875" style="6" customWidth="1"/>
    <col min="1032" max="1032" width="8.109375" style="6" customWidth="1"/>
    <col min="1033" max="1033" width="7.6640625" style="6" customWidth="1"/>
    <col min="1034" max="1034" width="9.44140625" style="6" customWidth="1"/>
    <col min="1035" max="1035" width="7.6640625" style="6" customWidth="1"/>
    <col min="1036" max="1037" width="7.88671875" style="6" customWidth="1"/>
    <col min="1038" max="1038" width="7.33203125" style="6" customWidth="1"/>
    <col min="1039" max="1039" width="5.5546875" style="6" customWidth="1"/>
    <col min="1040" max="1040" width="7.6640625" style="6" customWidth="1"/>
    <col min="1041" max="1041" width="7.5546875" style="6" customWidth="1"/>
    <col min="1042" max="1042" width="8.33203125" style="6" customWidth="1"/>
    <col min="1043" max="1043" width="9.33203125" style="6" customWidth="1"/>
    <col min="1044" max="1044" width="13" style="6" customWidth="1"/>
    <col min="1045" max="1045" width="9.109375" style="6"/>
    <col min="1046" max="1046" width="9.6640625" style="6" bestFit="1" customWidth="1"/>
    <col min="1047" max="1280" width="9.109375" style="6"/>
    <col min="1281" max="1281" width="5" style="6" customWidth="1"/>
    <col min="1282" max="1282" width="28.44140625" style="6" customWidth="1"/>
    <col min="1283" max="1283" width="8.6640625" style="6" customWidth="1"/>
    <col min="1284" max="1284" width="11.109375" style="6" customWidth="1"/>
    <col min="1285" max="1285" width="10.109375" style="6" customWidth="1"/>
    <col min="1286" max="1286" width="10.33203125" style="6" customWidth="1"/>
    <col min="1287" max="1287" width="8.88671875" style="6" customWidth="1"/>
    <col min="1288" max="1288" width="8.109375" style="6" customWidth="1"/>
    <col min="1289" max="1289" width="7.6640625" style="6" customWidth="1"/>
    <col min="1290" max="1290" width="9.44140625" style="6" customWidth="1"/>
    <col min="1291" max="1291" width="7.6640625" style="6" customWidth="1"/>
    <col min="1292" max="1293" width="7.88671875" style="6" customWidth="1"/>
    <col min="1294" max="1294" width="7.33203125" style="6" customWidth="1"/>
    <col min="1295" max="1295" width="5.5546875" style="6" customWidth="1"/>
    <col min="1296" max="1296" width="7.6640625" style="6" customWidth="1"/>
    <col min="1297" max="1297" width="7.5546875" style="6" customWidth="1"/>
    <col min="1298" max="1298" width="8.33203125" style="6" customWidth="1"/>
    <col min="1299" max="1299" width="9.33203125" style="6" customWidth="1"/>
    <col min="1300" max="1300" width="13" style="6" customWidth="1"/>
    <col min="1301" max="1301" width="9.109375" style="6"/>
    <col min="1302" max="1302" width="9.6640625" style="6" bestFit="1" customWidth="1"/>
    <col min="1303" max="1536" width="9.109375" style="6"/>
    <col min="1537" max="1537" width="5" style="6" customWidth="1"/>
    <col min="1538" max="1538" width="28.44140625" style="6" customWidth="1"/>
    <col min="1539" max="1539" width="8.6640625" style="6" customWidth="1"/>
    <col min="1540" max="1540" width="11.109375" style="6" customWidth="1"/>
    <col min="1541" max="1541" width="10.109375" style="6" customWidth="1"/>
    <col min="1542" max="1542" width="10.33203125" style="6" customWidth="1"/>
    <col min="1543" max="1543" width="8.88671875" style="6" customWidth="1"/>
    <col min="1544" max="1544" width="8.109375" style="6" customWidth="1"/>
    <col min="1545" max="1545" width="7.6640625" style="6" customWidth="1"/>
    <col min="1546" max="1546" width="9.44140625" style="6" customWidth="1"/>
    <col min="1547" max="1547" width="7.6640625" style="6" customWidth="1"/>
    <col min="1548" max="1549" width="7.88671875" style="6" customWidth="1"/>
    <col min="1550" max="1550" width="7.33203125" style="6" customWidth="1"/>
    <col min="1551" max="1551" width="5.5546875" style="6" customWidth="1"/>
    <col min="1552" max="1552" width="7.6640625" style="6" customWidth="1"/>
    <col min="1553" max="1553" width="7.5546875" style="6" customWidth="1"/>
    <col min="1554" max="1554" width="8.33203125" style="6" customWidth="1"/>
    <col min="1555" max="1555" width="9.33203125" style="6" customWidth="1"/>
    <col min="1556" max="1556" width="13" style="6" customWidth="1"/>
    <col min="1557" max="1557" width="9.109375" style="6"/>
    <col min="1558" max="1558" width="9.6640625" style="6" bestFit="1" customWidth="1"/>
    <col min="1559" max="1792" width="9.109375" style="6"/>
    <col min="1793" max="1793" width="5" style="6" customWidth="1"/>
    <col min="1794" max="1794" width="28.44140625" style="6" customWidth="1"/>
    <col min="1795" max="1795" width="8.6640625" style="6" customWidth="1"/>
    <col min="1796" max="1796" width="11.109375" style="6" customWidth="1"/>
    <col min="1797" max="1797" width="10.109375" style="6" customWidth="1"/>
    <col min="1798" max="1798" width="10.33203125" style="6" customWidth="1"/>
    <col min="1799" max="1799" width="8.88671875" style="6" customWidth="1"/>
    <col min="1800" max="1800" width="8.109375" style="6" customWidth="1"/>
    <col min="1801" max="1801" width="7.6640625" style="6" customWidth="1"/>
    <col min="1802" max="1802" width="9.44140625" style="6" customWidth="1"/>
    <col min="1803" max="1803" width="7.6640625" style="6" customWidth="1"/>
    <col min="1804" max="1805" width="7.88671875" style="6" customWidth="1"/>
    <col min="1806" max="1806" width="7.33203125" style="6" customWidth="1"/>
    <col min="1807" max="1807" width="5.5546875" style="6" customWidth="1"/>
    <col min="1808" max="1808" width="7.6640625" style="6" customWidth="1"/>
    <col min="1809" max="1809" width="7.5546875" style="6" customWidth="1"/>
    <col min="1810" max="1810" width="8.33203125" style="6" customWidth="1"/>
    <col min="1811" max="1811" width="9.33203125" style="6" customWidth="1"/>
    <col min="1812" max="1812" width="13" style="6" customWidth="1"/>
    <col min="1813" max="1813" width="9.109375" style="6"/>
    <col min="1814" max="1814" width="9.6640625" style="6" bestFit="1" customWidth="1"/>
    <col min="1815" max="2048" width="9.109375" style="6"/>
    <col min="2049" max="2049" width="5" style="6" customWidth="1"/>
    <col min="2050" max="2050" width="28.44140625" style="6" customWidth="1"/>
    <col min="2051" max="2051" width="8.6640625" style="6" customWidth="1"/>
    <col min="2052" max="2052" width="11.109375" style="6" customWidth="1"/>
    <col min="2053" max="2053" width="10.109375" style="6" customWidth="1"/>
    <col min="2054" max="2054" width="10.33203125" style="6" customWidth="1"/>
    <col min="2055" max="2055" width="8.88671875" style="6" customWidth="1"/>
    <col min="2056" max="2056" width="8.109375" style="6" customWidth="1"/>
    <col min="2057" max="2057" width="7.6640625" style="6" customWidth="1"/>
    <col min="2058" max="2058" width="9.44140625" style="6" customWidth="1"/>
    <col min="2059" max="2059" width="7.6640625" style="6" customWidth="1"/>
    <col min="2060" max="2061" width="7.88671875" style="6" customWidth="1"/>
    <col min="2062" max="2062" width="7.33203125" style="6" customWidth="1"/>
    <col min="2063" max="2063" width="5.5546875" style="6" customWidth="1"/>
    <col min="2064" max="2064" width="7.6640625" style="6" customWidth="1"/>
    <col min="2065" max="2065" width="7.5546875" style="6" customWidth="1"/>
    <col min="2066" max="2066" width="8.33203125" style="6" customWidth="1"/>
    <col min="2067" max="2067" width="9.33203125" style="6" customWidth="1"/>
    <col min="2068" max="2068" width="13" style="6" customWidth="1"/>
    <col min="2069" max="2069" width="9.109375" style="6"/>
    <col min="2070" max="2070" width="9.6640625" style="6" bestFit="1" customWidth="1"/>
    <col min="2071" max="2304" width="9.109375" style="6"/>
    <col min="2305" max="2305" width="5" style="6" customWidth="1"/>
    <col min="2306" max="2306" width="28.44140625" style="6" customWidth="1"/>
    <col min="2307" max="2307" width="8.6640625" style="6" customWidth="1"/>
    <col min="2308" max="2308" width="11.109375" style="6" customWidth="1"/>
    <col min="2309" max="2309" width="10.109375" style="6" customWidth="1"/>
    <col min="2310" max="2310" width="10.33203125" style="6" customWidth="1"/>
    <col min="2311" max="2311" width="8.88671875" style="6" customWidth="1"/>
    <col min="2312" max="2312" width="8.109375" style="6" customWidth="1"/>
    <col min="2313" max="2313" width="7.6640625" style="6" customWidth="1"/>
    <col min="2314" max="2314" width="9.44140625" style="6" customWidth="1"/>
    <col min="2315" max="2315" width="7.6640625" style="6" customWidth="1"/>
    <col min="2316" max="2317" width="7.88671875" style="6" customWidth="1"/>
    <col min="2318" max="2318" width="7.33203125" style="6" customWidth="1"/>
    <col min="2319" max="2319" width="5.5546875" style="6" customWidth="1"/>
    <col min="2320" max="2320" width="7.6640625" style="6" customWidth="1"/>
    <col min="2321" max="2321" width="7.5546875" style="6" customWidth="1"/>
    <col min="2322" max="2322" width="8.33203125" style="6" customWidth="1"/>
    <col min="2323" max="2323" width="9.33203125" style="6" customWidth="1"/>
    <col min="2324" max="2324" width="13" style="6" customWidth="1"/>
    <col min="2325" max="2325" width="9.109375" style="6"/>
    <col min="2326" max="2326" width="9.6640625" style="6" bestFit="1" customWidth="1"/>
    <col min="2327" max="2560" width="9.109375" style="6"/>
    <col min="2561" max="2561" width="5" style="6" customWidth="1"/>
    <col min="2562" max="2562" width="28.44140625" style="6" customWidth="1"/>
    <col min="2563" max="2563" width="8.6640625" style="6" customWidth="1"/>
    <col min="2564" max="2564" width="11.109375" style="6" customWidth="1"/>
    <col min="2565" max="2565" width="10.109375" style="6" customWidth="1"/>
    <col min="2566" max="2566" width="10.33203125" style="6" customWidth="1"/>
    <col min="2567" max="2567" width="8.88671875" style="6" customWidth="1"/>
    <col min="2568" max="2568" width="8.109375" style="6" customWidth="1"/>
    <col min="2569" max="2569" width="7.6640625" style="6" customWidth="1"/>
    <col min="2570" max="2570" width="9.44140625" style="6" customWidth="1"/>
    <col min="2571" max="2571" width="7.6640625" style="6" customWidth="1"/>
    <col min="2572" max="2573" width="7.88671875" style="6" customWidth="1"/>
    <col min="2574" max="2574" width="7.33203125" style="6" customWidth="1"/>
    <col min="2575" max="2575" width="5.5546875" style="6" customWidth="1"/>
    <col min="2576" max="2576" width="7.6640625" style="6" customWidth="1"/>
    <col min="2577" max="2577" width="7.5546875" style="6" customWidth="1"/>
    <col min="2578" max="2578" width="8.33203125" style="6" customWidth="1"/>
    <col min="2579" max="2579" width="9.33203125" style="6" customWidth="1"/>
    <col min="2580" max="2580" width="13" style="6" customWidth="1"/>
    <col min="2581" max="2581" width="9.109375" style="6"/>
    <col min="2582" max="2582" width="9.6640625" style="6" bestFit="1" customWidth="1"/>
    <col min="2583" max="2816" width="9.109375" style="6"/>
    <col min="2817" max="2817" width="5" style="6" customWidth="1"/>
    <col min="2818" max="2818" width="28.44140625" style="6" customWidth="1"/>
    <col min="2819" max="2819" width="8.6640625" style="6" customWidth="1"/>
    <col min="2820" max="2820" width="11.109375" style="6" customWidth="1"/>
    <col min="2821" max="2821" width="10.109375" style="6" customWidth="1"/>
    <col min="2822" max="2822" width="10.33203125" style="6" customWidth="1"/>
    <col min="2823" max="2823" width="8.88671875" style="6" customWidth="1"/>
    <col min="2824" max="2824" width="8.109375" style="6" customWidth="1"/>
    <col min="2825" max="2825" width="7.6640625" style="6" customWidth="1"/>
    <col min="2826" max="2826" width="9.44140625" style="6" customWidth="1"/>
    <col min="2827" max="2827" width="7.6640625" style="6" customWidth="1"/>
    <col min="2828" max="2829" width="7.88671875" style="6" customWidth="1"/>
    <col min="2830" max="2830" width="7.33203125" style="6" customWidth="1"/>
    <col min="2831" max="2831" width="5.5546875" style="6" customWidth="1"/>
    <col min="2832" max="2832" width="7.6640625" style="6" customWidth="1"/>
    <col min="2833" max="2833" width="7.5546875" style="6" customWidth="1"/>
    <col min="2834" max="2834" width="8.33203125" style="6" customWidth="1"/>
    <col min="2835" max="2835" width="9.33203125" style="6" customWidth="1"/>
    <col min="2836" max="2836" width="13" style="6" customWidth="1"/>
    <col min="2837" max="2837" width="9.109375" style="6"/>
    <col min="2838" max="2838" width="9.6640625" style="6" bestFit="1" customWidth="1"/>
    <col min="2839" max="3072" width="9.109375" style="6"/>
    <col min="3073" max="3073" width="5" style="6" customWidth="1"/>
    <col min="3074" max="3074" width="28.44140625" style="6" customWidth="1"/>
    <col min="3075" max="3075" width="8.6640625" style="6" customWidth="1"/>
    <col min="3076" max="3076" width="11.109375" style="6" customWidth="1"/>
    <col min="3077" max="3077" width="10.109375" style="6" customWidth="1"/>
    <col min="3078" max="3078" width="10.33203125" style="6" customWidth="1"/>
    <col min="3079" max="3079" width="8.88671875" style="6" customWidth="1"/>
    <col min="3080" max="3080" width="8.109375" style="6" customWidth="1"/>
    <col min="3081" max="3081" width="7.6640625" style="6" customWidth="1"/>
    <col min="3082" max="3082" width="9.44140625" style="6" customWidth="1"/>
    <col min="3083" max="3083" width="7.6640625" style="6" customWidth="1"/>
    <col min="3084" max="3085" width="7.88671875" style="6" customWidth="1"/>
    <col min="3086" max="3086" width="7.33203125" style="6" customWidth="1"/>
    <col min="3087" max="3087" width="5.5546875" style="6" customWidth="1"/>
    <col min="3088" max="3088" width="7.6640625" style="6" customWidth="1"/>
    <col min="3089" max="3089" width="7.5546875" style="6" customWidth="1"/>
    <col min="3090" max="3090" width="8.33203125" style="6" customWidth="1"/>
    <col min="3091" max="3091" width="9.33203125" style="6" customWidth="1"/>
    <col min="3092" max="3092" width="13" style="6" customWidth="1"/>
    <col min="3093" max="3093" width="9.109375" style="6"/>
    <col min="3094" max="3094" width="9.6640625" style="6" bestFit="1" customWidth="1"/>
    <col min="3095" max="3328" width="9.109375" style="6"/>
    <col min="3329" max="3329" width="5" style="6" customWidth="1"/>
    <col min="3330" max="3330" width="28.44140625" style="6" customWidth="1"/>
    <col min="3331" max="3331" width="8.6640625" style="6" customWidth="1"/>
    <col min="3332" max="3332" width="11.109375" style="6" customWidth="1"/>
    <col min="3333" max="3333" width="10.109375" style="6" customWidth="1"/>
    <col min="3334" max="3334" width="10.33203125" style="6" customWidth="1"/>
    <col min="3335" max="3335" width="8.88671875" style="6" customWidth="1"/>
    <col min="3336" max="3336" width="8.109375" style="6" customWidth="1"/>
    <col min="3337" max="3337" width="7.6640625" style="6" customWidth="1"/>
    <col min="3338" max="3338" width="9.44140625" style="6" customWidth="1"/>
    <col min="3339" max="3339" width="7.6640625" style="6" customWidth="1"/>
    <col min="3340" max="3341" width="7.88671875" style="6" customWidth="1"/>
    <col min="3342" max="3342" width="7.33203125" style="6" customWidth="1"/>
    <col min="3343" max="3343" width="5.5546875" style="6" customWidth="1"/>
    <col min="3344" max="3344" width="7.6640625" style="6" customWidth="1"/>
    <col min="3345" max="3345" width="7.5546875" style="6" customWidth="1"/>
    <col min="3346" max="3346" width="8.33203125" style="6" customWidth="1"/>
    <col min="3347" max="3347" width="9.33203125" style="6" customWidth="1"/>
    <col min="3348" max="3348" width="13" style="6" customWidth="1"/>
    <col min="3349" max="3349" width="9.109375" style="6"/>
    <col min="3350" max="3350" width="9.6640625" style="6" bestFit="1" customWidth="1"/>
    <col min="3351" max="3584" width="9.109375" style="6"/>
    <col min="3585" max="3585" width="5" style="6" customWidth="1"/>
    <col min="3586" max="3586" width="28.44140625" style="6" customWidth="1"/>
    <col min="3587" max="3587" width="8.6640625" style="6" customWidth="1"/>
    <col min="3588" max="3588" width="11.109375" style="6" customWidth="1"/>
    <col min="3589" max="3589" width="10.109375" style="6" customWidth="1"/>
    <col min="3590" max="3590" width="10.33203125" style="6" customWidth="1"/>
    <col min="3591" max="3591" width="8.88671875" style="6" customWidth="1"/>
    <col min="3592" max="3592" width="8.109375" style="6" customWidth="1"/>
    <col min="3593" max="3593" width="7.6640625" style="6" customWidth="1"/>
    <col min="3594" max="3594" width="9.44140625" style="6" customWidth="1"/>
    <col min="3595" max="3595" width="7.6640625" style="6" customWidth="1"/>
    <col min="3596" max="3597" width="7.88671875" style="6" customWidth="1"/>
    <col min="3598" max="3598" width="7.33203125" style="6" customWidth="1"/>
    <col min="3599" max="3599" width="5.5546875" style="6" customWidth="1"/>
    <col min="3600" max="3600" width="7.6640625" style="6" customWidth="1"/>
    <col min="3601" max="3601" width="7.5546875" style="6" customWidth="1"/>
    <col min="3602" max="3602" width="8.33203125" style="6" customWidth="1"/>
    <col min="3603" max="3603" width="9.33203125" style="6" customWidth="1"/>
    <col min="3604" max="3604" width="13" style="6" customWidth="1"/>
    <col min="3605" max="3605" width="9.109375" style="6"/>
    <col min="3606" max="3606" width="9.6640625" style="6" bestFit="1" customWidth="1"/>
    <col min="3607" max="3840" width="9.109375" style="6"/>
    <col min="3841" max="3841" width="5" style="6" customWidth="1"/>
    <col min="3842" max="3842" width="28.44140625" style="6" customWidth="1"/>
    <col min="3843" max="3843" width="8.6640625" style="6" customWidth="1"/>
    <col min="3844" max="3844" width="11.109375" style="6" customWidth="1"/>
    <col min="3845" max="3845" width="10.109375" style="6" customWidth="1"/>
    <col min="3846" max="3846" width="10.33203125" style="6" customWidth="1"/>
    <col min="3847" max="3847" width="8.88671875" style="6" customWidth="1"/>
    <col min="3848" max="3848" width="8.109375" style="6" customWidth="1"/>
    <col min="3849" max="3849" width="7.6640625" style="6" customWidth="1"/>
    <col min="3850" max="3850" width="9.44140625" style="6" customWidth="1"/>
    <col min="3851" max="3851" width="7.6640625" style="6" customWidth="1"/>
    <col min="3852" max="3853" width="7.88671875" style="6" customWidth="1"/>
    <col min="3854" max="3854" width="7.33203125" style="6" customWidth="1"/>
    <col min="3855" max="3855" width="5.5546875" style="6" customWidth="1"/>
    <col min="3856" max="3856" width="7.6640625" style="6" customWidth="1"/>
    <col min="3857" max="3857" width="7.5546875" style="6" customWidth="1"/>
    <col min="3858" max="3858" width="8.33203125" style="6" customWidth="1"/>
    <col min="3859" max="3859" width="9.33203125" style="6" customWidth="1"/>
    <col min="3860" max="3860" width="13" style="6" customWidth="1"/>
    <col min="3861" max="3861" width="9.109375" style="6"/>
    <col min="3862" max="3862" width="9.6640625" style="6" bestFit="1" customWidth="1"/>
    <col min="3863" max="4096" width="9.109375" style="6"/>
    <col min="4097" max="4097" width="5" style="6" customWidth="1"/>
    <col min="4098" max="4098" width="28.44140625" style="6" customWidth="1"/>
    <col min="4099" max="4099" width="8.6640625" style="6" customWidth="1"/>
    <col min="4100" max="4100" width="11.109375" style="6" customWidth="1"/>
    <col min="4101" max="4101" width="10.109375" style="6" customWidth="1"/>
    <col min="4102" max="4102" width="10.33203125" style="6" customWidth="1"/>
    <col min="4103" max="4103" width="8.88671875" style="6" customWidth="1"/>
    <col min="4104" max="4104" width="8.109375" style="6" customWidth="1"/>
    <col min="4105" max="4105" width="7.6640625" style="6" customWidth="1"/>
    <col min="4106" max="4106" width="9.44140625" style="6" customWidth="1"/>
    <col min="4107" max="4107" width="7.6640625" style="6" customWidth="1"/>
    <col min="4108" max="4109" width="7.88671875" style="6" customWidth="1"/>
    <col min="4110" max="4110" width="7.33203125" style="6" customWidth="1"/>
    <col min="4111" max="4111" width="5.5546875" style="6" customWidth="1"/>
    <col min="4112" max="4112" width="7.6640625" style="6" customWidth="1"/>
    <col min="4113" max="4113" width="7.5546875" style="6" customWidth="1"/>
    <col min="4114" max="4114" width="8.33203125" style="6" customWidth="1"/>
    <col min="4115" max="4115" width="9.33203125" style="6" customWidth="1"/>
    <col min="4116" max="4116" width="13" style="6" customWidth="1"/>
    <col min="4117" max="4117" width="9.109375" style="6"/>
    <col min="4118" max="4118" width="9.6640625" style="6" bestFit="1" customWidth="1"/>
    <col min="4119" max="4352" width="9.109375" style="6"/>
    <col min="4353" max="4353" width="5" style="6" customWidth="1"/>
    <col min="4354" max="4354" width="28.44140625" style="6" customWidth="1"/>
    <col min="4355" max="4355" width="8.6640625" style="6" customWidth="1"/>
    <col min="4356" max="4356" width="11.109375" style="6" customWidth="1"/>
    <col min="4357" max="4357" width="10.109375" style="6" customWidth="1"/>
    <col min="4358" max="4358" width="10.33203125" style="6" customWidth="1"/>
    <col min="4359" max="4359" width="8.88671875" style="6" customWidth="1"/>
    <col min="4360" max="4360" width="8.109375" style="6" customWidth="1"/>
    <col min="4361" max="4361" width="7.6640625" style="6" customWidth="1"/>
    <col min="4362" max="4362" width="9.44140625" style="6" customWidth="1"/>
    <col min="4363" max="4363" width="7.6640625" style="6" customWidth="1"/>
    <col min="4364" max="4365" width="7.88671875" style="6" customWidth="1"/>
    <col min="4366" max="4366" width="7.33203125" style="6" customWidth="1"/>
    <col min="4367" max="4367" width="5.5546875" style="6" customWidth="1"/>
    <col min="4368" max="4368" width="7.6640625" style="6" customWidth="1"/>
    <col min="4369" max="4369" width="7.5546875" style="6" customWidth="1"/>
    <col min="4370" max="4370" width="8.33203125" style="6" customWidth="1"/>
    <col min="4371" max="4371" width="9.33203125" style="6" customWidth="1"/>
    <col min="4372" max="4372" width="13" style="6" customWidth="1"/>
    <col min="4373" max="4373" width="9.109375" style="6"/>
    <col min="4374" max="4374" width="9.6640625" style="6" bestFit="1" customWidth="1"/>
    <col min="4375" max="4608" width="9.109375" style="6"/>
    <col min="4609" max="4609" width="5" style="6" customWidth="1"/>
    <col min="4610" max="4610" width="28.44140625" style="6" customWidth="1"/>
    <col min="4611" max="4611" width="8.6640625" style="6" customWidth="1"/>
    <col min="4612" max="4612" width="11.109375" style="6" customWidth="1"/>
    <col min="4613" max="4613" width="10.109375" style="6" customWidth="1"/>
    <col min="4614" max="4614" width="10.33203125" style="6" customWidth="1"/>
    <col min="4615" max="4615" width="8.88671875" style="6" customWidth="1"/>
    <col min="4616" max="4616" width="8.109375" style="6" customWidth="1"/>
    <col min="4617" max="4617" width="7.6640625" style="6" customWidth="1"/>
    <col min="4618" max="4618" width="9.44140625" style="6" customWidth="1"/>
    <col min="4619" max="4619" width="7.6640625" style="6" customWidth="1"/>
    <col min="4620" max="4621" width="7.88671875" style="6" customWidth="1"/>
    <col min="4622" max="4622" width="7.33203125" style="6" customWidth="1"/>
    <col min="4623" max="4623" width="5.5546875" style="6" customWidth="1"/>
    <col min="4624" max="4624" width="7.6640625" style="6" customWidth="1"/>
    <col min="4625" max="4625" width="7.5546875" style="6" customWidth="1"/>
    <col min="4626" max="4626" width="8.33203125" style="6" customWidth="1"/>
    <col min="4627" max="4627" width="9.33203125" style="6" customWidth="1"/>
    <col min="4628" max="4628" width="13" style="6" customWidth="1"/>
    <col min="4629" max="4629" width="9.109375" style="6"/>
    <col min="4630" max="4630" width="9.6640625" style="6" bestFit="1" customWidth="1"/>
    <col min="4631" max="4864" width="9.109375" style="6"/>
    <col min="4865" max="4865" width="5" style="6" customWidth="1"/>
    <col min="4866" max="4866" width="28.44140625" style="6" customWidth="1"/>
    <col min="4867" max="4867" width="8.6640625" style="6" customWidth="1"/>
    <col min="4868" max="4868" width="11.109375" style="6" customWidth="1"/>
    <col min="4869" max="4869" width="10.109375" style="6" customWidth="1"/>
    <col min="4870" max="4870" width="10.33203125" style="6" customWidth="1"/>
    <col min="4871" max="4871" width="8.88671875" style="6" customWidth="1"/>
    <col min="4872" max="4872" width="8.109375" style="6" customWidth="1"/>
    <col min="4873" max="4873" width="7.6640625" style="6" customWidth="1"/>
    <col min="4874" max="4874" width="9.44140625" style="6" customWidth="1"/>
    <col min="4875" max="4875" width="7.6640625" style="6" customWidth="1"/>
    <col min="4876" max="4877" width="7.88671875" style="6" customWidth="1"/>
    <col min="4878" max="4878" width="7.33203125" style="6" customWidth="1"/>
    <col min="4879" max="4879" width="5.5546875" style="6" customWidth="1"/>
    <col min="4880" max="4880" width="7.6640625" style="6" customWidth="1"/>
    <col min="4881" max="4881" width="7.5546875" style="6" customWidth="1"/>
    <col min="4882" max="4882" width="8.33203125" style="6" customWidth="1"/>
    <col min="4883" max="4883" width="9.33203125" style="6" customWidth="1"/>
    <col min="4884" max="4884" width="13" style="6" customWidth="1"/>
    <col min="4885" max="4885" width="9.109375" style="6"/>
    <col min="4886" max="4886" width="9.6640625" style="6" bestFit="1" customWidth="1"/>
    <col min="4887" max="5120" width="9.109375" style="6"/>
    <col min="5121" max="5121" width="5" style="6" customWidth="1"/>
    <col min="5122" max="5122" width="28.44140625" style="6" customWidth="1"/>
    <col min="5123" max="5123" width="8.6640625" style="6" customWidth="1"/>
    <col min="5124" max="5124" width="11.109375" style="6" customWidth="1"/>
    <col min="5125" max="5125" width="10.109375" style="6" customWidth="1"/>
    <col min="5126" max="5126" width="10.33203125" style="6" customWidth="1"/>
    <col min="5127" max="5127" width="8.88671875" style="6" customWidth="1"/>
    <col min="5128" max="5128" width="8.109375" style="6" customWidth="1"/>
    <col min="5129" max="5129" width="7.6640625" style="6" customWidth="1"/>
    <col min="5130" max="5130" width="9.44140625" style="6" customWidth="1"/>
    <col min="5131" max="5131" width="7.6640625" style="6" customWidth="1"/>
    <col min="5132" max="5133" width="7.88671875" style="6" customWidth="1"/>
    <col min="5134" max="5134" width="7.33203125" style="6" customWidth="1"/>
    <col min="5135" max="5135" width="5.5546875" style="6" customWidth="1"/>
    <col min="5136" max="5136" width="7.6640625" style="6" customWidth="1"/>
    <col min="5137" max="5137" width="7.5546875" style="6" customWidth="1"/>
    <col min="5138" max="5138" width="8.33203125" style="6" customWidth="1"/>
    <col min="5139" max="5139" width="9.33203125" style="6" customWidth="1"/>
    <col min="5140" max="5140" width="13" style="6" customWidth="1"/>
    <col min="5141" max="5141" width="9.109375" style="6"/>
    <col min="5142" max="5142" width="9.6640625" style="6" bestFit="1" customWidth="1"/>
    <col min="5143" max="5376" width="9.109375" style="6"/>
    <col min="5377" max="5377" width="5" style="6" customWidth="1"/>
    <col min="5378" max="5378" width="28.44140625" style="6" customWidth="1"/>
    <col min="5379" max="5379" width="8.6640625" style="6" customWidth="1"/>
    <col min="5380" max="5380" width="11.109375" style="6" customWidth="1"/>
    <col min="5381" max="5381" width="10.109375" style="6" customWidth="1"/>
    <col min="5382" max="5382" width="10.33203125" style="6" customWidth="1"/>
    <col min="5383" max="5383" width="8.88671875" style="6" customWidth="1"/>
    <col min="5384" max="5384" width="8.109375" style="6" customWidth="1"/>
    <col min="5385" max="5385" width="7.6640625" style="6" customWidth="1"/>
    <col min="5386" max="5386" width="9.44140625" style="6" customWidth="1"/>
    <col min="5387" max="5387" width="7.6640625" style="6" customWidth="1"/>
    <col min="5388" max="5389" width="7.88671875" style="6" customWidth="1"/>
    <col min="5390" max="5390" width="7.33203125" style="6" customWidth="1"/>
    <col min="5391" max="5391" width="5.5546875" style="6" customWidth="1"/>
    <col min="5392" max="5392" width="7.6640625" style="6" customWidth="1"/>
    <col min="5393" max="5393" width="7.5546875" style="6" customWidth="1"/>
    <col min="5394" max="5394" width="8.33203125" style="6" customWidth="1"/>
    <col min="5395" max="5395" width="9.33203125" style="6" customWidth="1"/>
    <col min="5396" max="5396" width="13" style="6" customWidth="1"/>
    <col min="5397" max="5397" width="9.109375" style="6"/>
    <col min="5398" max="5398" width="9.6640625" style="6" bestFit="1" customWidth="1"/>
    <col min="5399" max="5632" width="9.109375" style="6"/>
    <col min="5633" max="5633" width="5" style="6" customWidth="1"/>
    <col min="5634" max="5634" width="28.44140625" style="6" customWidth="1"/>
    <col min="5635" max="5635" width="8.6640625" style="6" customWidth="1"/>
    <col min="5636" max="5636" width="11.109375" style="6" customWidth="1"/>
    <col min="5637" max="5637" width="10.109375" style="6" customWidth="1"/>
    <col min="5638" max="5638" width="10.33203125" style="6" customWidth="1"/>
    <col min="5639" max="5639" width="8.88671875" style="6" customWidth="1"/>
    <col min="5640" max="5640" width="8.109375" style="6" customWidth="1"/>
    <col min="5641" max="5641" width="7.6640625" style="6" customWidth="1"/>
    <col min="5642" max="5642" width="9.44140625" style="6" customWidth="1"/>
    <col min="5643" max="5643" width="7.6640625" style="6" customWidth="1"/>
    <col min="5644" max="5645" width="7.88671875" style="6" customWidth="1"/>
    <col min="5646" max="5646" width="7.33203125" style="6" customWidth="1"/>
    <col min="5647" max="5647" width="5.5546875" style="6" customWidth="1"/>
    <col min="5648" max="5648" width="7.6640625" style="6" customWidth="1"/>
    <col min="5649" max="5649" width="7.5546875" style="6" customWidth="1"/>
    <col min="5650" max="5650" width="8.33203125" style="6" customWidth="1"/>
    <col min="5651" max="5651" width="9.33203125" style="6" customWidth="1"/>
    <col min="5652" max="5652" width="13" style="6" customWidth="1"/>
    <col min="5653" max="5653" width="9.109375" style="6"/>
    <col min="5654" max="5654" width="9.6640625" style="6" bestFit="1" customWidth="1"/>
    <col min="5655" max="5888" width="9.109375" style="6"/>
    <col min="5889" max="5889" width="5" style="6" customWidth="1"/>
    <col min="5890" max="5890" width="28.44140625" style="6" customWidth="1"/>
    <col min="5891" max="5891" width="8.6640625" style="6" customWidth="1"/>
    <col min="5892" max="5892" width="11.109375" style="6" customWidth="1"/>
    <col min="5893" max="5893" width="10.109375" style="6" customWidth="1"/>
    <col min="5894" max="5894" width="10.33203125" style="6" customWidth="1"/>
    <col min="5895" max="5895" width="8.88671875" style="6" customWidth="1"/>
    <col min="5896" max="5896" width="8.109375" style="6" customWidth="1"/>
    <col min="5897" max="5897" width="7.6640625" style="6" customWidth="1"/>
    <col min="5898" max="5898" width="9.44140625" style="6" customWidth="1"/>
    <col min="5899" max="5899" width="7.6640625" style="6" customWidth="1"/>
    <col min="5900" max="5901" width="7.88671875" style="6" customWidth="1"/>
    <col min="5902" max="5902" width="7.33203125" style="6" customWidth="1"/>
    <col min="5903" max="5903" width="5.5546875" style="6" customWidth="1"/>
    <col min="5904" max="5904" width="7.6640625" style="6" customWidth="1"/>
    <col min="5905" max="5905" width="7.5546875" style="6" customWidth="1"/>
    <col min="5906" max="5906" width="8.33203125" style="6" customWidth="1"/>
    <col min="5907" max="5907" width="9.33203125" style="6" customWidth="1"/>
    <col min="5908" max="5908" width="13" style="6" customWidth="1"/>
    <col min="5909" max="5909" width="9.109375" style="6"/>
    <col min="5910" max="5910" width="9.6640625" style="6" bestFit="1" customWidth="1"/>
    <col min="5911" max="6144" width="9.109375" style="6"/>
    <col min="6145" max="6145" width="5" style="6" customWidth="1"/>
    <col min="6146" max="6146" width="28.44140625" style="6" customWidth="1"/>
    <col min="6147" max="6147" width="8.6640625" style="6" customWidth="1"/>
    <col min="6148" max="6148" width="11.109375" style="6" customWidth="1"/>
    <col min="6149" max="6149" width="10.109375" style="6" customWidth="1"/>
    <col min="6150" max="6150" width="10.33203125" style="6" customWidth="1"/>
    <col min="6151" max="6151" width="8.88671875" style="6" customWidth="1"/>
    <col min="6152" max="6152" width="8.109375" style="6" customWidth="1"/>
    <col min="6153" max="6153" width="7.6640625" style="6" customWidth="1"/>
    <col min="6154" max="6154" width="9.44140625" style="6" customWidth="1"/>
    <col min="6155" max="6155" width="7.6640625" style="6" customWidth="1"/>
    <col min="6156" max="6157" width="7.88671875" style="6" customWidth="1"/>
    <col min="6158" max="6158" width="7.33203125" style="6" customWidth="1"/>
    <col min="6159" max="6159" width="5.5546875" style="6" customWidth="1"/>
    <col min="6160" max="6160" width="7.6640625" style="6" customWidth="1"/>
    <col min="6161" max="6161" width="7.5546875" style="6" customWidth="1"/>
    <col min="6162" max="6162" width="8.33203125" style="6" customWidth="1"/>
    <col min="6163" max="6163" width="9.33203125" style="6" customWidth="1"/>
    <col min="6164" max="6164" width="13" style="6" customWidth="1"/>
    <col min="6165" max="6165" width="9.109375" style="6"/>
    <col min="6166" max="6166" width="9.6640625" style="6" bestFit="1" customWidth="1"/>
    <col min="6167" max="6400" width="9.109375" style="6"/>
    <col min="6401" max="6401" width="5" style="6" customWidth="1"/>
    <col min="6402" max="6402" width="28.44140625" style="6" customWidth="1"/>
    <col min="6403" max="6403" width="8.6640625" style="6" customWidth="1"/>
    <col min="6404" max="6404" width="11.109375" style="6" customWidth="1"/>
    <col min="6405" max="6405" width="10.109375" style="6" customWidth="1"/>
    <col min="6406" max="6406" width="10.33203125" style="6" customWidth="1"/>
    <col min="6407" max="6407" width="8.88671875" style="6" customWidth="1"/>
    <col min="6408" max="6408" width="8.109375" style="6" customWidth="1"/>
    <col min="6409" max="6409" width="7.6640625" style="6" customWidth="1"/>
    <col min="6410" max="6410" width="9.44140625" style="6" customWidth="1"/>
    <col min="6411" max="6411" width="7.6640625" style="6" customWidth="1"/>
    <col min="6412" max="6413" width="7.88671875" style="6" customWidth="1"/>
    <col min="6414" max="6414" width="7.33203125" style="6" customWidth="1"/>
    <col min="6415" max="6415" width="5.5546875" style="6" customWidth="1"/>
    <col min="6416" max="6416" width="7.6640625" style="6" customWidth="1"/>
    <col min="6417" max="6417" width="7.5546875" style="6" customWidth="1"/>
    <col min="6418" max="6418" width="8.33203125" style="6" customWidth="1"/>
    <col min="6419" max="6419" width="9.33203125" style="6" customWidth="1"/>
    <col min="6420" max="6420" width="13" style="6" customWidth="1"/>
    <col min="6421" max="6421" width="9.109375" style="6"/>
    <col min="6422" max="6422" width="9.6640625" style="6" bestFit="1" customWidth="1"/>
    <col min="6423" max="6656" width="9.109375" style="6"/>
    <col min="6657" max="6657" width="5" style="6" customWidth="1"/>
    <col min="6658" max="6658" width="28.44140625" style="6" customWidth="1"/>
    <col min="6659" max="6659" width="8.6640625" style="6" customWidth="1"/>
    <col min="6660" max="6660" width="11.109375" style="6" customWidth="1"/>
    <col min="6661" max="6661" width="10.109375" style="6" customWidth="1"/>
    <col min="6662" max="6662" width="10.33203125" style="6" customWidth="1"/>
    <col min="6663" max="6663" width="8.88671875" style="6" customWidth="1"/>
    <col min="6664" max="6664" width="8.109375" style="6" customWidth="1"/>
    <col min="6665" max="6665" width="7.6640625" style="6" customWidth="1"/>
    <col min="6666" max="6666" width="9.44140625" style="6" customWidth="1"/>
    <col min="6667" max="6667" width="7.6640625" style="6" customWidth="1"/>
    <col min="6668" max="6669" width="7.88671875" style="6" customWidth="1"/>
    <col min="6670" max="6670" width="7.33203125" style="6" customWidth="1"/>
    <col min="6671" max="6671" width="5.5546875" style="6" customWidth="1"/>
    <col min="6672" max="6672" width="7.6640625" style="6" customWidth="1"/>
    <col min="6673" max="6673" width="7.5546875" style="6" customWidth="1"/>
    <col min="6674" max="6674" width="8.33203125" style="6" customWidth="1"/>
    <col min="6675" max="6675" width="9.33203125" style="6" customWidth="1"/>
    <col min="6676" max="6676" width="13" style="6" customWidth="1"/>
    <col min="6677" max="6677" width="9.109375" style="6"/>
    <col min="6678" max="6678" width="9.6640625" style="6" bestFit="1" customWidth="1"/>
    <col min="6679" max="6912" width="9.109375" style="6"/>
    <col min="6913" max="6913" width="5" style="6" customWidth="1"/>
    <col min="6914" max="6914" width="28.44140625" style="6" customWidth="1"/>
    <col min="6915" max="6915" width="8.6640625" style="6" customWidth="1"/>
    <col min="6916" max="6916" width="11.109375" style="6" customWidth="1"/>
    <col min="6917" max="6917" width="10.109375" style="6" customWidth="1"/>
    <col min="6918" max="6918" width="10.33203125" style="6" customWidth="1"/>
    <col min="6919" max="6919" width="8.88671875" style="6" customWidth="1"/>
    <col min="6920" max="6920" width="8.109375" style="6" customWidth="1"/>
    <col min="6921" max="6921" width="7.6640625" style="6" customWidth="1"/>
    <col min="6922" max="6922" width="9.44140625" style="6" customWidth="1"/>
    <col min="6923" max="6923" width="7.6640625" style="6" customWidth="1"/>
    <col min="6924" max="6925" width="7.88671875" style="6" customWidth="1"/>
    <col min="6926" max="6926" width="7.33203125" style="6" customWidth="1"/>
    <col min="6927" max="6927" width="5.5546875" style="6" customWidth="1"/>
    <col min="6928" max="6928" width="7.6640625" style="6" customWidth="1"/>
    <col min="6929" max="6929" width="7.5546875" style="6" customWidth="1"/>
    <col min="6930" max="6930" width="8.33203125" style="6" customWidth="1"/>
    <col min="6931" max="6931" width="9.33203125" style="6" customWidth="1"/>
    <col min="6932" max="6932" width="13" style="6" customWidth="1"/>
    <col min="6933" max="6933" width="9.109375" style="6"/>
    <col min="6934" max="6934" width="9.6640625" style="6" bestFit="1" customWidth="1"/>
    <col min="6935" max="7168" width="9.109375" style="6"/>
    <col min="7169" max="7169" width="5" style="6" customWidth="1"/>
    <col min="7170" max="7170" width="28.44140625" style="6" customWidth="1"/>
    <col min="7171" max="7171" width="8.6640625" style="6" customWidth="1"/>
    <col min="7172" max="7172" width="11.109375" style="6" customWidth="1"/>
    <col min="7173" max="7173" width="10.109375" style="6" customWidth="1"/>
    <col min="7174" max="7174" width="10.33203125" style="6" customWidth="1"/>
    <col min="7175" max="7175" width="8.88671875" style="6" customWidth="1"/>
    <col min="7176" max="7176" width="8.109375" style="6" customWidth="1"/>
    <col min="7177" max="7177" width="7.6640625" style="6" customWidth="1"/>
    <col min="7178" max="7178" width="9.44140625" style="6" customWidth="1"/>
    <col min="7179" max="7179" width="7.6640625" style="6" customWidth="1"/>
    <col min="7180" max="7181" width="7.88671875" style="6" customWidth="1"/>
    <col min="7182" max="7182" width="7.33203125" style="6" customWidth="1"/>
    <col min="7183" max="7183" width="5.5546875" style="6" customWidth="1"/>
    <col min="7184" max="7184" width="7.6640625" style="6" customWidth="1"/>
    <col min="7185" max="7185" width="7.5546875" style="6" customWidth="1"/>
    <col min="7186" max="7186" width="8.33203125" style="6" customWidth="1"/>
    <col min="7187" max="7187" width="9.33203125" style="6" customWidth="1"/>
    <col min="7188" max="7188" width="13" style="6" customWidth="1"/>
    <col min="7189" max="7189" width="9.109375" style="6"/>
    <col min="7190" max="7190" width="9.6640625" style="6" bestFit="1" customWidth="1"/>
    <col min="7191" max="7424" width="9.109375" style="6"/>
    <col min="7425" max="7425" width="5" style="6" customWidth="1"/>
    <col min="7426" max="7426" width="28.44140625" style="6" customWidth="1"/>
    <col min="7427" max="7427" width="8.6640625" style="6" customWidth="1"/>
    <col min="7428" max="7428" width="11.109375" style="6" customWidth="1"/>
    <col min="7429" max="7429" width="10.109375" style="6" customWidth="1"/>
    <col min="7430" max="7430" width="10.33203125" style="6" customWidth="1"/>
    <col min="7431" max="7431" width="8.88671875" style="6" customWidth="1"/>
    <col min="7432" max="7432" width="8.109375" style="6" customWidth="1"/>
    <col min="7433" max="7433" width="7.6640625" style="6" customWidth="1"/>
    <col min="7434" max="7434" width="9.44140625" style="6" customWidth="1"/>
    <col min="7435" max="7435" width="7.6640625" style="6" customWidth="1"/>
    <col min="7436" max="7437" width="7.88671875" style="6" customWidth="1"/>
    <col min="7438" max="7438" width="7.33203125" style="6" customWidth="1"/>
    <col min="7439" max="7439" width="5.5546875" style="6" customWidth="1"/>
    <col min="7440" max="7440" width="7.6640625" style="6" customWidth="1"/>
    <col min="7441" max="7441" width="7.5546875" style="6" customWidth="1"/>
    <col min="7442" max="7442" width="8.33203125" style="6" customWidth="1"/>
    <col min="7443" max="7443" width="9.33203125" style="6" customWidth="1"/>
    <col min="7444" max="7444" width="13" style="6" customWidth="1"/>
    <col min="7445" max="7445" width="9.109375" style="6"/>
    <col min="7446" max="7446" width="9.6640625" style="6" bestFit="1" customWidth="1"/>
    <col min="7447" max="7680" width="9.109375" style="6"/>
    <col min="7681" max="7681" width="5" style="6" customWidth="1"/>
    <col min="7682" max="7682" width="28.44140625" style="6" customWidth="1"/>
    <col min="7683" max="7683" width="8.6640625" style="6" customWidth="1"/>
    <col min="7684" max="7684" width="11.109375" style="6" customWidth="1"/>
    <col min="7685" max="7685" width="10.109375" style="6" customWidth="1"/>
    <col min="7686" max="7686" width="10.33203125" style="6" customWidth="1"/>
    <col min="7687" max="7687" width="8.88671875" style="6" customWidth="1"/>
    <col min="7688" max="7688" width="8.109375" style="6" customWidth="1"/>
    <col min="7689" max="7689" width="7.6640625" style="6" customWidth="1"/>
    <col min="7690" max="7690" width="9.44140625" style="6" customWidth="1"/>
    <col min="7691" max="7691" width="7.6640625" style="6" customWidth="1"/>
    <col min="7692" max="7693" width="7.88671875" style="6" customWidth="1"/>
    <col min="7694" max="7694" width="7.33203125" style="6" customWidth="1"/>
    <col min="7695" max="7695" width="5.5546875" style="6" customWidth="1"/>
    <col min="7696" max="7696" width="7.6640625" style="6" customWidth="1"/>
    <col min="7697" max="7697" width="7.5546875" style="6" customWidth="1"/>
    <col min="7698" max="7698" width="8.33203125" style="6" customWidth="1"/>
    <col min="7699" max="7699" width="9.33203125" style="6" customWidth="1"/>
    <col min="7700" max="7700" width="13" style="6" customWidth="1"/>
    <col min="7701" max="7701" width="9.109375" style="6"/>
    <col min="7702" max="7702" width="9.6640625" style="6" bestFit="1" customWidth="1"/>
    <col min="7703" max="7936" width="9.109375" style="6"/>
    <col min="7937" max="7937" width="5" style="6" customWidth="1"/>
    <col min="7938" max="7938" width="28.44140625" style="6" customWidth="1"/>
    <col min="7939" max="7939" width="8.6640625" style="6" customWidth="1"/>
    <col min="7940" max="7940" width="11.109375" style="6" customWidth="1"/>
    <col min="7941" max="7941" width="10.109375" style="6" customWidth="1"/>
    <col min="7942" max="7942" width="10.33203125" style="6" customWidth="1"/>
    <col min="7943" max="7943" width="8.88671875" style="6" customWidth="1"/>
    <col min="7944" max="7944" width="8.109375" style="6" customWidth="1"/>
    <col min="7945" max="7945" width="7.6640625" style="6" customWidth="1"/>
    <col min="7946" max="7946" width="9.44140625" style="6" customWidth="1"/>
    <col min="7947" max="7947" width="7.6640625" style="6" customWidth="1"/>
    <col min="7948" max="7949" width="7.88671875" style="6" customWidth="1"/>
    <col min="7950" max="7950" width="7.33203125" style="6" customWidth="1"/>
    <col min="7951" max="7951" width="5.5546875" style="6" customWidth="1"/>
    <col min="7952" max="7952" width="7.6640625" style="6" customWidth="1"/>
    <col min="7953" max="7953" width="7.5546875" style="6" customWidth="1"/>
    <col min="7954" max="7954" width="8.33203125" style="6" customWidth="1"/>
    <col min="7955" max="7955" width="9.33203125" style="6" customWidth="1"/>
    <col min="7956" max="7956" width="13" style="6" customWidth="1"/>
    <col min="7957" max="7957" width="9.109375" style="6"/>
    <col min="7958" max="7958" width="9.6640625" style="6" bestFit="1" customWidth="1"/>
    <col min="7959" max="8192" width="9.109375" style="6"/>
    <col min="8193" max="8193" width="5" style="6" customWidth="1"/>
    <col min="8194" max="8194" width="28.44140625" style="6" customWidth="1"/>
    <col min="8195" max="8195" width="8.6640625" style="6" customWidth="1"/>
    <col min="8196" max="8196" width="11.109375" style="6" customWidth="1"/>
    <col min="8197" max="8197" width="10.109375" style="6" customWidth="1"/>
    <col min="8198" max="8198" width="10.33203125" style="6" customWidth="1"/>
    <col min="8199" max="8199" width="8.88671875" style="6" customWidth="1"/>
    <col min="8200" max="8200" width="8.109375" style="6" customWidth="1"/>
    <col min="8201" max="8201" width="7.6640625" style="6" customWidth="1"/>
    <col min="8202" max="8202" width="9.44140625" style="6" customWidth="1"/>
    <col min="8203" max="8203" width="7.6640625" style="6" customWidth="1"/>
    <col min="8204" max="8205" width="7.88671875" style="6" customWidth="1"/>
    <col min="8206" max="8206" width="7.33203125" style="6" customWidth="1"/>
    <col min="8207" max="8207" width="5.5546875" style="6" customWidth="1"/>
    <col min="8208" max="8208" width="7.6640625" style="6" customWidth="1"/>
    <col min="8209" max="8209" width="7.5546875" style="6" customWidth="1"/>
    <col min="8210" max="8210" width="8.33203125" style="6" customWidth="1"/>
    <col min="8211" max="8211" width="9.33203125" style="6" customWidth="1"/>
    <col min="8212" max="8212" width="13" style="6" customWidth="1"/>
    <col min="8213" max="8213" width="9.109375" style="6"/>
    <col min="8214" max="8214" width="9.6640625" style="6" bestFit="1" customWidth="1"/>
    <col min="8215" max="8448" width="9.109375" style="6"/>
    <col min="8449" max="8449" width="5" style="6" customWidth="1"/>
    <col min="8450" max="8450" width="28.44140625" style="6" customWidth="1"/>
    <col min="8451" max="8451" width="8.6640625" style="6" customWidth="1"/>
    <col min="8452" max="8452" width="11.109375" style="6" customWidth="1"/>
    <col min="8453" max="8453" width="10.109375" style="6" customWidth="1"/>
    <col min="8454" max="8454" width="10.33203125" style="6" customWidth="1"/>
    <col min="8455" max="8455" width="8.88671875" style="6" customWidth="1"/>
    <col min="8456" max="8456" width="8.109375" style="6" customWidth="1"/>
    <col min="8457" max="8457" width="7.6640625" style="6" customWidth="1"/>
    <col min="8458" max="8458" width="9.44140625" style="6" customWidth="1"/>
    <col min="8459" max="8459" width="7.6640625" style="6" customWidth="1"/>
    <col min="8460" max="8461" width="7.88671875" style="6" customWidth="1"/>
    <col min="8462" max="8462" width="7.33203125" style="6" customWidth="1"/>
    <col min="8463" max="8463" width="5.5546875" style="6" customWidth="1"/>
    <col min="8464" max="8464" width="7.6640625" style="6" customWidth="1"/>
    <col min="8465" max="8465" width="7.5546875" style="6" customWidth="1"/>
    <col min="8466" max="8466" width="8.33203125" style="6" customWidth="1"/>
    <col min="8467" max="8467" width="9.33203125" style="6" customWidth="1"/>
    <col min="8468" max="8468" width="13" style="6" customWidth="1"/>
    <col min="8469" max="8469" width="9.109375" style="6"/>
    <col min="8470" max="8470" width="9.6640625" style="6" bestFit="1" customWidth="1"/>
    <col min="8471" max="8704" width="9.109375" style="6"/>
    <col min="8705" max="8705" width="5" style="6" customWidth="1"/>
    <col min="8706" max="8706" width="28.44140625" style="6" customWidth="1"/>
    <col min="8707" max="8707" width="8.6640625" style="6" customWidth="1"/>
    <col min="8708" max="8708" width="11.109375" style="6" customWidth="1"/>
    <col min="8709" max="8709" width="10.109375" style="6" customWidth="1"/>
    <col min="8710" max="8710" width="10.33203125" style="6" customWidth="1"/>
    <col min="8711" max="8711" width="8.88671875" style="6" customWidth="1"/>
    <col min="8712" max="8712" width="8.109375" style="6" customWidth="1"/>
    <col min="8713" max="8713" width="7.6640625" style="6" customWidth="1"/>
    <col min="8714" max="8714" width="9.44140625" style="6" customWidth="1"/>
    <col min="8715" max="8715" width="7.6640625" style="6" customWidth="1"/>
    <col min="8716" max="8717" width="7.88671875" style="6" customWidth="1"/>
    <col min="8718" max="8718" width="7.33203125" style="6" customWidth="1"/>
    <col min="8719" max="8719" width="5.5546875" style="6" customWidth="1"/>
    <col min="8720" max="8720" width="7.6640625" style="6" customWidth="1"/>
    <col min="8721" max="8721" width="7.5546875" style="6" customWidth="1"/>
    <col min="8722" max="8722" width="8.33203125" style="6" customWidth="1"/>
    <col min="8723" max="8723" width="9.33203125" style="6" customWidth="1"/>
    <col min="8724" max="8724" width="13" style="6" customWidth="1"/>
    <col min="8725" max="8725" width="9.109375" style="6"/>
    <col min="8726" max="8726" width="9.6640625" style="6" bestFit="1" customWidth="1"/>
    <col min="8727" max="8960" width="9.109375" style="6"/>
    <col min="8961" max="8961" width="5" style="6" customWidth="1"/>
    <col min="8962" max="8962" width="28.44140625" style="6" customWidth="1"/>
    <col min="8963" max="8963" width="8.6640625" style="6" customWidth="1"/>
    <col min="8964" max="8964" width="11.109375" style="6" customWidth="1"/>
    <col min="8965" max="8965" width="10.109375" style="6" customWidth="1"/>
    <col min="8966" max="8966" width="10.33203125" style="6" customWidth="1"/>
    <col min="8967" max="8967" width="8.88671875" style="6" customWidth="1"/>
    <col min="8968" max="8968" width="8.109375" style="6" customWidth="1"/>
    <col min="8969" max="8969" width="7.6640625" style="6" customWidth="1"/>
    <col min="8970" max="8970" width="9.44140625" style="6" customWidth="1"/>
    <col min="8971" max="8971" width="7.6640625" style="6" customWidth="1"/>
    <col min="8972" max="8973" width="7.88671875" style="6" customWidth="1"/>
    <col min="8974" max="8974" width="7.33203125" style="6" customWidth="1"/>
    <col min="8975" max="8975" width="5.5546875" style="6" customWidth="1"/>
    <col min="8976" max="8976" width="7.6640625" style="6" customWidth="1"/>
    <col min="8977" max="8977" width="7.5546875" style="6" customWidth="1"/>
    <col min="8978" max="8978" width="8.33203125" style="6" customWidth="1"/>
    <col min="8979" max="8979" width="9.33203125" style="6" customWidth="1"/>
    <col min="8980" max="8980" width="13" style="6" customWidth="1"/>
    <col min="8981" max="8981" width="9.109375" style="6"/>
    <col min="8982" max="8982" width="9.6640625" style="6" bestFit="1" customWidth="1"/>
    <col min="8983" max="9216" width="9.109375" style="6"/>
    <col min="9217" max="9217" width="5" style="6" customWidth="1"/>
    <col min="9218" max="9218" width="28.44140625" style="6" customWidth="1"/>
    <col min="9219" max="9219" width="8.6640625" style="6" customWidth="1"/>
    <col min="9220" max="9220" width="11.109375" style="6" customWidth="1"/>
    <col min="9221" max="9221" width="10.109375" style="6" customWidth="1"/>
    <col min="9222" max="9222" width="10.33203125" style="6" customWidth="1"/>
    <col min="9223" max="9223" width="8.88671875" style="6" customWidth="1"/>
    <col min="9224" max="9224" width="8.109375" style="6" customWidth="1"/>
    <col min="9225" max="9225" width="7.6640625" style="6" customWidth="1"/>
    <col min="9226" max="9226" width="9.44140625" style="6" customWidth="1"/>
    <col min="9227" max="9227" width="7.6640625" style="6" customWidth="1"/>
    <col min="9228" max="9229" width="7.88671875" style="6" customWidth="1"/>
    <col min="9230" max="9230" width="7.33203125" style="6" customWidth="1"/>
    <col min="9231" max="9231" width="5.5546875" style="6" customWidth="1"/>
    <col min="9232" max="9232" width="7.6640625" style="6" customWidth="1"/>
    <col min="9233" max="9233" width="7.5546875" style="6" customWidth="1"/>
    <col min="9234" max="9234" width="8.33203125" style="6" customWidth="1"/>
    <col min="9235" max="9235" width="9.33203125" style="6" customWidth="1"/>
    <col min="9236" max="9236" width="13" style="6" customWidth="1"/>
    <col min="9237" max="9237" width="9.109375" style="6"/>
    <col min="9238" max="9238" width="9.6640625" style="6" bestFit="1" customWidth="1"/>
    <col min="9239" max="9472" width="9.109375" style="6"/>
    <col min="9473" max="9473" width="5" style="6" customWidth="1"/>
    <col min="9474" max="9474" width="28.44140625" style="6" customWidth="1"/>
    <col min="9475" max="9475" width="8.6640625" style="6" customWidth="1"/>
    <col min="9476" max="9476" width="11.109375" style="6" customWidth="1"/>
    <col min="9477" max="9477" width="10.109375" style="6" customWidth="1"/>
    <col min="9478" max="9478" width="10.33203125" style="6" customWidth="1"/>
    <col min="9479" max="9479" width="8.88671875" style="6" customWidth="1"/>
    <col min="9480" max="9480" width="8.109375" style="6" customWidth="1"/>
    <col min="9481" max="9481" width="7.6640625" style="6" customWidth="1"/>
    <col min="9482" max="9482" width="9.44140625" style="6" customWidth="1"/>
    <col min="9483" max="9483" width="7.6640625" style="6" customWidth="1"/>
    <col min="9484" max="9485" width="7.88671875" style="6" customWidth="1"/>
    <col min="9486" max="9486" width="7.33203125" style="6" customWidth="1"/>
    <col min="9487" max="9487" width="5.5546875" style="6" customWidth="1"/>
    <col min="9488" max="9488" width="7.6640625" style="6" customWidth="1"/>
    <col min="9489" max="9489" width="7.5546875" style="6" customWidth="1"/>
    <col min="9490" max="9490" width="8.33203125" style="6" customWidth="1"/>
    <col min="9491" max="9491" width="9.33203125" style="6" customWidth="1"/>
    <col min="9492" max="9492" width="13" style="6" customWidth="1"/>
    <col min="9493" max="9493" width="9.109375" style="6"/>
    <col min="9494" max="9494" width="9.6640625" style="6" bestFit="1" customWidth="1"/>
    <col min="9495" max="9728" width="9.109375" style="6"/>
    <col min="9729" max="9729" width="5" style="6" customWidth="1"/>
    <col min="9730" max="9730" width="28.44140625" style="6" customWidth="1"/>
    <col min="9731" max="9731" width="8.6640625" style="6" customWidth="1"/>
    <col min="9732" max="9732" width="11.109375" style="6" customWidth="1"/>
    <col min="9733" max="9733" width="10.109375" style="6" customWidth="1"/>
    <col min="9734" max="9734" width="10.33203125" style="6" customWidth="1"/>
    <col min="9735" max="9735" width="8.88671875" style="6" customWidth="1"/>
    <col min="9736" max="9736" width="8.109375" style="6" customWidth="1"/>
    <col min="9737" max="9737" width="7.6640625" style="6" customWidth="1"/>
    <col min="9738" max="9738" width="9.44140625" style="6" customWidth="1"/>
    <col min="9739" max="9739" width="7.6640625" style="6" customWidth="1"/>
    <col min="9740" max="9741" width="7.88671875" style="6" customWidth="1"/>
    <col min="9742" max="9742" width="7.33203125" style="6" customWidth="1"/>
    <col min="9743" max="9743" width="5.5546875" style="6" customWidth="1"/>
    <col min="9744" max="9744" width="7.6640625" style="6" customWidth="1"/>
    <col min="9745" max="9745" width="7.5546875" style="6" customWidth="1"/>
    <col min="9746" max="9746" width="8.33203125" style="6" customWidth="1"/>
    <col min="9747" max="9747" width="9.33203125" style="6" customWidth="1"/>
    <col min="9748" max="9748" width="13" style="6" customWidth="1"/>
    <col min="9749" max="9749" width="9.109375" style="6"/>
    <col min="9750" max="9750" width="9.6640625" style="6" bestFit="1" customWidth="1"/>
    <col min="9751" max="9984" width="9.109375" style="6"/>
    <col min="9985" max="9985" width="5" style="6" customWidth="1"/>
    <col min="9986" max="9986" width="28.44140625" style="6" customWidth="1"/>
    <col min="9987" max="9987" width="8.6640625" style="6" customWidth="1"/>
    <col min="9988" max="9988" width="11.109375" style="6" customWidth="1"/>
    <col min="9989" max="9989" width="10.109375" style="6" customWidth="1"/>
    <col min="9990" max="9990" width="10.33203125" style="6" customWidth="1"/>
    <col min="9991" max="9991" width="8.88671875" style="6" customWidth="1"/>
    <col min="9992" max="9992" width="8.109375" style="6" customWidth="1"/>
    <col min="9993" max="9993" width="7.6640625" style="6" customWidth="1"/>
    <col min="9994" max="9994" width="9.44140625" style="6" customWidth="1"/>
    <col min="9995" max="9995" width="7.6640625" style="6" customWidth="1"/>
    <col min="9996" max="9997" width="7.88671875" style="6" customWidth="1"/>
    <col min="9998" max="9998" width="7.33203125" style="6" customWidth="1"/>
    <col min="9999" max="9999" width="5.5546875" style="6" customWidth="1"/>
    <col min="10000" max="10000" width="7.6640625" style="6" customWidth="1"/>
    <col min="10001" max="10001" width="7.5546875" style="6" customWidth="1"/>
    <col min="10002" max="10002" width="8.33203125" style="6" customWidth="1"/>
    <col min="10003" max="10003" width="9.33203125" style="6" customWidth="1"/>
    <col min="10004" max="10004" width="13" style="6" customWidth="1"/>
    <col min="10005" max="10005" width="9.109375" style="6"/>
    <col min="10006" max="10006" width="9.6640625" style="6" bestFit="1" customWidth="1"/>
    <col min="10007" max="10240" width="9.109375" style="6"/>
    <col min="10241" max="10241" width="5" style="6" customWidth="1"/>
    <col min="10242" max="10242" width="28.44140625" style="6" customWidth="1"/>
    <col min="10243" max="10243" width="8.6640625" style="6" customWidth="1"/>
    <col min="10244" max="10244" width="11.109375" style="6" customWidth="1"/>
    <col min="10245" max="10245" width="10.109375" style="6" customWidth="1"/>
    <col min="10246" max="10246" width="10.33203125" style="6" customWidth="1"/>
    <col min="10247" max="10247" width="8.88671875" style="6" customWidth="1"/>
    <col min="10248" max="10248" width="8.109375" style="6" customWidth="1"/>
    <col min="10249" max="10249" width="7.6640625" style="6" customWidth="1"/>
    <col min="10250" max="10250" width="9.44140625" style="6" customWidth="1"/>
    <col min="10251" max="10251" width="7.6640625" style="6" customWidth="1"/>
    <col min="10252" max="10253" width="7.88671875" style="6" customWidth="1"/>
    <col min="10254" max="10254" width="7.33203125" style="6" customWidth="1"/>
    <col min="10255" max="10255" width="5.5546875" style="6" customWidth="1"/>
    <col min="10256" max="10256" width="7.6640625" style="6" customWidth="1"/>
    <col min="10257" max="10257" width="7.5546875" style="6" customWidth="1"/>
    <col min="10258" max="10258" width="8.33203125" style="6" customWidth="1"/>
    <col min="10259" max="10259" width="9.33203125" style="6" customWidth="1"/>
    <col min="10260" max="10260" width="13" style="6" customWidth="1"/>
    <col min="10261" max="10261" width="9.109375" style="6"/>
    <col min="10262" max="10262" width="9.6640625" style="6" bestFit="1" customWidth="1"/>
    <col min="10263" max="10496" width="9.109375" style="6"/>
    <col min="10497" max="10497" width="5" style="6" customWidth="1"/>
    <col min="10498" max="10498" width="28.44140625" style="6" customWidth="1"/>
    <col min="10499" max="10499" width="8.6640625" style="6" customWidth="1"/>
    <col min="10500" max="10500" width="11.109375" style="6" customWidth="1"/>
    <col min="10501" max="10501" width="10.109375" style="6" customWidth="1"/>
    <col min="10502" max="10502" width="10.33203125" style="6" customWidth="1"/>
    <col min="10503" max="10503" width="8.88671875" style="6" customWidth="1"/>
    <col min="10504" max="10504" width="8.109375" style="6" customWidth="1"/>
    <col min="10505" max="10505" width="7.6640625" style="6" customWidth="1"/>
    <col min="10506" max="10506" width="9.44140625" style="6" customWidth="1"/>
    <col min="10507" max="10507" width="7.6640625" style="6" customWidth="1"/>
    <col min="10508" max="10509" width="7.88671875" style="6" customWidth="1"/>
    <col min="10510" max="10510" width="7.33203125" style="6" customWidth="1"/>
    <col min="10511" max="10511" width="5.5546875" style="6" customWidth="1"/>
    <col min="10512" max="10512" width="7.6640625" style="6" customWidth="1"/>
    <col min="10513" max="10513" width="7.5546875" style="6" customWidth="1"/>
    <col min="10514" max="10514" width="8.33203125" style="6" customWidth="1"/>
    <col min="10515" max="10515" width="9.33203125" style="6" customWidth="1"/>
    <col min="10516" max="10516" width="13" style="6" customWidth="1"/>
    <col min="10517" max="10517" width="9.109375" style="6"/>
    <col min="10518" max="10518" width="9.6640625" style="6" bestFit="1" customWidth="1"/>
    <col min="10519" max="10752" width="9.109375" style="6"/>
    <col min="10753" max="10753" width="5" style="6" customWidth="1"/>
    <col min="10754" max="10754" width="28.44140625" style="6" customWidth="1"/>
    <col min="10755" max="10755" width="8.6640625" style="6" customWidth="1"/>
    <col min="10756" max="10756" width="11.109375" style="6" customWidth="1"/>
    <col min="10757" max="10757" width="10.109375" style="6" customWidth="1"/>
    <col min="10758" max="10758" width="10.33203125" style="6" customWidth="1"/>
    <col min="10759" max="10759" width="8.88671875" style="6" customWidth="1"/>
    <col min="10760" max="10760" width="8.109375" style="6" customWidth="1"/>
    <col min="10761" max="10761" width="7.6640625" style="6" customWidth="1"/>
    <col min="10762" max="10762" width="9.44140625" style="6" customWidth="1"/>
    <col min="10763" max="10763" width="7.6640625" style="6" customWidth="1"/>
    <col min="10764" max="10765" width="7.88671875" style="6" customWidth="1"/>
    <col min="10766" max="10766" width="7.33203125" style="6" customWidth="1"/>
    <col min="10767" max="10767" width="5.5546875" style="6" customWidth="1"/>
    <col min="10768" max="10768" width="7.6640625" style="6" customWidth="1"/>
    <col min="10769" max="10769" width="7.5546875" style="6" customWidth="1"/>
    <col min="10770" max="10770" width="8.33203125" style="6" customWidth="1"/>
    <col min="10771" max="10771" width="9.33203125" style="6" customWidth="1"/>
    <col min="10772" max="10772" width="13" style="6" customWidth="1"/>
    <col min="10773" max="10773" width="9.109375" style="6"/>
    <col min="10774" max="10774" width="9.6640625" style="6" bestFit="1" customWidth="1"/>
    <col min="10775" max="11008" width="9.109375" style="6"/>
    <col min="11009" max="11009" width="5" style="6" customWidth="1"/>
    <col min="11010" max="11010" width="28.44140625" style="6" customWidth="1"/>
    <col min="11011" max="11011" width="8.6640625" style="6" customWidth="1"/>
    <col min="11012" max="11012" width="11.109375" style="6" customWidth="1"/>
    <col min="11013" max="11013" width="10.109375" style="6" customWidth="1"/>
    <col min="11014" max="11014" width="10.33203125" style="6" customWidth="1"/>
    <col min="11015" max="11015" width="8.88671875" style="6" customWidth="1"/>
    <col min="11016" max="11016" width="8.109375" style="6" customWidth="1"/>
    <col min="11017" max="11017" width="7.6640625" style="6" customWidth="1"/>
    <col min="11018" max="11018" width="9.44140625" style="6" customWidth="1"/>
    <col min="11019" max="11019" width="7.6640625" style="6" customWidth="1"/>
    <col min="11020" max="11021" width="7.88671875" style="6" customWidth="1"/>
    <col min="11022" max="11022" width="7.33203125" style="6" customWidth="1"/>
    <col min="11023" max="11023" width="5.5546875" style="6" customWidth="1"/>
    <col min="11024" max="11024" width="7.6640625" style="6" customWidth="1"/>
    <col min="11025" max="11025" width="7.5546875" style="6" customWidth="1"/>
    <col min="11026" max="11026" width="8.33203125" style="6" customWidth="1"/>
    <col min="11027" max="11027" width="9.33203125" style="6" customWidth="1"/>
    <col min="11028" max="11028" width="13" style="6" customWidth="1"/>
    <col min="11029" max="11029" width="9.109375" style="6"/>
    <col min="11030" max="11030" width="9.6640625" style="6" bestFit="1" customWidth="1"/>
    <col min="11031" max="11264" width="9.109375" style="6"/>
    <col min="11265" max="11265" width="5" style="6" customWidth="1"/>
    <col min="11266" max="11266" width="28.44140625" style="6" customWidth="1"/>
    <col min="11267" max="11267" width="8.6640625" style="6" customWidth="1"/>
    <col min="11268" max="11268" width="11.109375" style="6" customWidth="1"/>
    <col min="11269" max="11269" width="10.109375" style="6" customWidth="1"/>
    <col min="11270" max="11270" width="10.33203125" style="6" customWidth="1"/>
    <col min="11271" max="11271" width="8.88671875" style="6" customWidth="1"/>
    <col min="11272" max="11272" width="8.109375" style="6" customWidth="1"/>
    <col min="11273" max="11273" width="7.6640625" style="6" customWidth="1"/>
    <col min="11274" max="11274" width="9.44140625" style="6" customWidth="1"/>
    <col min="11275" max="11275" width="7.6640625" style="6" customWidth="1"/>
    <col min="11276" max="11277" width="7.88671875" style="6" customWidth="1"/>
    <col min="11278" max="11278" width="7.33203125" style="6" customWidth="1"/>
    <col min="11279" max="11279" width="5.5546875" style="6" customWidth="1"/>
    <col min="11280" max="11280" width="7.6640625" style="6" customWidth="1"/>
    <col min="11281" max="11281" width="7.5546875" style="6" customWidth="1"/>
    <col min="11282" max="11282" width="8.33203125" style="6" customWidth="1"/>
    <col min="11283" max="11283" width="9.33203125" style="6" customWidth="1"/>
    <col min="11284" max="11284" width="13" style="6" customWidth="1"/>
    <col min="11285" max="11285" width="9.109375" style="6"/>
    <col min="11286" max="11286" width="9.6640625" style="6" bestFit="1" customWidth="1"/>
    <col min="11287" max="11520" width="9.109375" style="6"/>
    <col min="11521" max="11521" width="5" style="6" customWidth="1"/>
    <col min="11522" max="11522" width="28.44140625" style="6" customWidth="1"/>
    <col min="11523" max="11523" width="8.6640625" style="6" customWidth="1"/>
    <col min="11524" max="11524" width="11.109375" style="6" customWidth="1"/>
    <col min="11525" max="11525" width="10.109375" style="6" customWidth="1"/>
    <col min="11526" max="11526" width="10.33203125" style="6" customWidth="1"/>
    <col min="11527" max="11527" width="8.88671875" style="6" customWidth="1"/>
    <col min="11528" max="11528" width="8.109375" style="6" customWidth="1"/>
    <col min="11529" max="11529" width="7.6640625" style="6" customWidth="1"/>
    <col min="11530" max="11530" width="9.44140625" style="6" customWidth="1"/>
    <col min="11531" max="11531" width="7.6640625" style="6" customWidth="1"/>
    <col min="11532" max="11533" width="7.88671875" style="6" customWidth="1"/>
    <col min="11534" max="11534" width="7.33203125" style="6" customWidth="1"/>
    <col min="11535" max="11535" width="5.5546875" style="6" customWidth="1"/>
    <col min="11536" max="11536" width="7.6640625" style="6" customWidth="1"/>
    <col min="11537" max="11537" width="7.5546875" style="6" customWidth="1"/>
    <col min="11538" max="11538" width="8.33203125" style="6" customWidth="1"/>
    <col min="11539" max="11539" width="9.33203125" style="6" customWidth="1"/>
    <col min="11540" max="11540" width="13" style="6" customWidth="1"/>
    <col min="11541" max="11541" width="9.109375" style="6"/>
    <col min="11542" max="11542" width="9.6640625" style="6" bestFit="1" customWidth="1"/>
    <col min="11543" max="11776" width="9.109375" style="6"/>
    <col min="11777" max="11777" width="5" style="6" customWidth="1"/>
    <col min="11778" max="11778" width="28.44140625" style="6" customWidth="1"/>
    <col min="11779" max="11779" width="8.6640625" style="6" customWidth="1"/>
    <col min="11780" max="11780" width="11.109375" style="6" customWidth="1"/>
    <col min="11781" max="11781" width="10.109375" style="6" customWidth="1"/>
    <col min="11782" max="11782" width="10.33203125" style="6" customWidth="1"/>
    <col min="11783" max="11783" width="8.88671875" style="6" customWidth="1"/>
    <col min="11784" max="11784" width="8.109375" style="6" customWidth="1"/>
    <col min="11785" max="11785" width="7.6640625" style="6" customWidth="1"/>
    <col min="11786" max="11786" width="9.44140625" style="6" customWidth="1"/>
    <col min="11787" max="11787" width="7.6640625" style="6" customWidth="1"/>
    <col min="11788" max="11789" width="7.88671875" style="6" customWidth="1"/>
    <col min="11790" max="11790" width="7.33203125" style="6" customWidth="1"/>
    <col min="11791" max="11791" width="5.5546875" style="6" customWidth="1"/>
    <col min="11792" max="11792" width="7.6640625" style="6" customWidth="1"/>
    <col min="11793" max="11793" width="7.5546875" style="6" customWidth="1"/>
    <col min="11794" max="11794" width="8.33203125" style="6" customWidth="1"/>
    <col min="11795" max="11795" width="9.33203125" style="6" customWidth="1"/>
    <col min="11796" max="11796" width="13" style="6" customWidth="1"/>
    <col min="11797" max="11797" width="9.109375" style="6"/>
    <col min="11798" max="11798" width="9.6640625" style="6" bestFit="1" customWidth="1"/>
    <col min="11799" max="12032" width="9.109375" style="6"/>
    <col min="12033" max="12033" width="5" style="6" customWidth="1"/>
    <col min="12034" max="12034" width="28.44140625" style="6" customWidth="1"/>
    <col min="12035" max="12035" width="8.6640625" style="6" customWidth="1"/>
    <col min="12036" max="12036" width="11.109375" style="6" customWidth="1"/>
    <col min="12037" max="12037" width="10.109375" style="6" customWidth="1"/>
    <col min="12038" max="12038" width="10.33203125" style="6" customWidth="1"/>
    <col min="12039" max="12039" width="8.88671875" style="6" customWidth="1"/>
    <col min="12040" max="12040" width="8.109375" style="6" customWidth="1"/>
    <col min="12041" max="12041" width="7.6640625" style="6" customWidth="1"/>
    <col min="12042" max="12042" width="9.44140625" style="6" customWidth="1"/>
    <col min="12043" max="12043" width="7.6640625" style="6" customWidth="1"/>
    <col min="12044" max="12045" width="7.88671875" style="6" customWidth="1"/>
    <col min="12046" max="12046" width="7.33203125" style="6" customWidth="1"/>
    <col min="12047" max="12047" width="5.5546875" style="6" customWidth="1"/>
    <col min="12048" max="12048" width="7.6640625" style="6" customWidth="1"/>
    <col min="12049" max="12049" width="7.5546875" style="6" customWidth="1"/>
    <col min="12050" max="12050" width="8.33203125" style="6" customWidth="1"/>
    <col min="12051" max="12051" width="9.33203125" style="6" customWidth="1"/>
    <col min="12052" max="12052" width="13" style="6" customWidth="1"/>
    <col min="12053" max="12053" width="9.109375" style="6"/>
    <col min="12054" max="12054" width="9.6640625" style="6" bestFit="1" customWidth="1"/>
    <col min="12055" max="12288" width="9.109375" style="6"/>
    <col min="12289" max="12289" width="5" style="6" customWidth="1"/>
    <col min="12290" max="12290" width="28.44140625" style="6" customWidth="1"/>
    <col min="12291" max="12291" width="8.6640625" style="6" customWidth="1"/>
    <col min="12292" max="12292" width="11.109375" style="6" customWidth="1"/>
    <col min="12293" max="12293" width="10.109375" style="6" customWidth="1"/>
    <col min="12294" max="12294" width="10.33203125" style="6" customWidth="1"/>
    <col min="12295" max="12295" width="8.88671875" style="6" customWidth="1"/>
    <col min="12296" max="12296" width="8.109375" style="6" customWidth="1"/>
    <col min="12297" max="12297" width="7.6640625" style="6" customWidth="1"/>
    <col min="12298" max="12298" width="9.44140625" style="6" customWidth="1"/>
    <col min="12299" max="12299" width="7.6640625" style="6" customWidth="1"/>
    <col min="12300" max="12301" width="7.88671875" style="6" customWidth="1"/>
    <col min="12302" max="12302" width="7.33203125" style="6" customWidth="1"/>
    <col min="12303" max="12303" width="5.5546875" style="6" customWidth="1"/>
    <col min="12304" max="12304" width="7.6640625" style="6" customWidth="1"/>
    <col min="12305" max="12305" width="7.5546875" style="6" customWidth="1"/>
    <col min="12306" max="12306" width="8.33203125" style="6" customWidth="1"/>
    <col min="12307" max="12307" width="9.33203125" style="6" customWidth="1"/>
    <col min="12308" max="12308" width="13" style="6" customWidth="1"/>
    <col min="12309" max="12309" width="9.109375" style="6"/>
    <col min="12310" max="12310" width="9.6640625" style="6" bestFit="1" customWidth="1"/>
    <col min="12311" max="12544" width="9.109375" style="6"/>
    <col min="12545" max="12545" width="5" style="6" customWidth="1"/>
    <col min="12546" max="12546" width="28.44140625" style="6" customWidth="1"/>
    <col min="12547" max="12547" width="8.6640625" style="6" customWidth="1"/>
    <col min="12548" max="12548" width="11.109375" style="6" customWidth="1"/>
    <col min="12549" max="12549" width="10.109375" style="6" customWidth="1"/>
    <col min="12550" max="12550" width="10.33203125" style="6" customWidth="1"/>
    <col min="12551" max="12551" width="8.88671875" style="6" customWidth="1"/>
    <col min="12552" max="12552" width="8.109375" style="6" customWidth="1"/>
    <col min="12553" max="12553" width="7.6640625" style="6" customWidth="1"/>
    <col min="12554" max="12554" width="9.44140625" style="6" customWidth="1"/>
    <col min="12555" max="12555" width="7.6640625" style="6" customWidth="1"/>
    <col min="12556" max="12557" width="7.88671875" style="6" customWidth="1"/>
    <col min="12558" max="12558" width="7.33203125" style="6" customWidth="1"/>
    <col min="12559" max="12559" width="5.5546875" style="6" customWidth="1"/>
    <col min="12560" max="12560" width="7.6640625" style="6" customWidth="1"/>
    <col min="12561" max="12561" width="7.5546875" style="6" customWidth="1"/>
    <col min="12562" max="12562" width="8.33203125" style="6" customWidth="1"/>
    <col min="12563" max="12563" width="9.33203125" style="6" customWidth="1"/>
    <col min="12564" max="12564" width="13" style="6" customWidth="1"/>
    <col min="12565" max="12565" width="9.109375" style="6"/>
    <col min="12566" max="12566" width="9.6640625" style="6" bestFit="1" customWidth="1"/>
    <col min="12567" max="12800" width="9.109375" style="6"/>
    <col min="12801" max="12801" width="5" style="6" customWidth="1"/>
    <col min="12802" max="12802" width="28.44140625" style="6" customWidth="1"/>
    <col min="12803" max="12803" width="8.6640625" style="6" customWidth="1"/>
    <col min="12804" max="12804" width="11.109375" style="6" customWidth="1"/>
    <col min="12805" max="12805" width="10.109375" style="6" customWidth="1"/>
    <col min="12806" max="12806" width="10.33203125" style="6" customWidth="1"/>
    <col min="12807" max="12807" width="8.88671875" style="6" customWidth="1"/>
    <col min="12808" max="12808" width="8.109375" style="6" customWidth="1"/>
    <col min="12809" max="12809" width="7.6640625" style="6" customWidth="1"/>
    <col min="12810" max="12810" width="9.44140625" style="6" customWidth="1"/>
    <col min="12811" max="12811" width="7.6640625" style="6" customWidth="1"/>
    <col min="12812" max="12813" width="7.88671875" style="6" customWidth="1"/>
    <col min="12814" max="12814" width="7.33203125" style="6" customWidth="1"/>
    <col min="12815" max="12815" width="5.5546875" style="6" customWidth="1"/>
    <col min="12816" max="12816" width="7.6640625" style="6" customWidth="1"/>
    <col min="12817" max="12817" width="7.5546875" style="6" customWidth="1"/>
    <col min="12818" max="12818" width="8.33203125" style="6" customWidth="1"/>
    <col min="12819" max="12819" width="9.33203125" style="6" customWidth="1"/>
    <col min="12820" max="12820" width="13" style="6" customWidth="1"/>
    <col min="12821" max="12821" width="9.109375" style="6"/>
    <col min="12822" max="12822" width="9.6640625" style="6" bestFit="1" customWidth="1"/>
    <col min="12823" max="13056" width="9.109375" style="6"/>
    <col min="13057" max="13057" width="5" style="6" customWidth="1"/>
    <col min="13058" max="13058" width="28.44140625" style="6" customWidth="1"/>
    <col min="13059" max="13059" width="8.6640625" style="6" customWidth="1"/>
    <col min="13060" max="13060" width="11.109375" style="6" customWidth="1"/>
    <col min="13061" max="13061" width="10.109375" style="6" customWidth="1"/>
    <col min="13062" max="13062" width="10.33203125" style="6" customWidth="1"/>
    <col min="13063" max="13063" width="8.88671875" style="6" customWidth="1"/>
    <col min="13064" max="13064" width="8.109375" style="6" customWidth="1"/>
    <col min="13065" max="13065" width="7.6640625" style="6" customWidth="1"/>
    <col min="13066" max="13066" width="9.44140625" style="6" customWidth="1"/>
    <col min="13067" max="13067" width="7.6640625" style="6" customWidth="1"/>
    <col min="13068" max="13069" width="7.88671875" style="6" customWidth="1"/>
    <col min="13070" max="13070" width="7.33203125" style="6" customWidth="1"/>
    <col min="13071" max="13071" width="5.5546875" style="6" customWidth="1"/>
    <col min="13072" max="13072" width="7.6640625" style="6" customWidth="1"/>
    <col min="13073" max="13073" width="7.5546875" style="6" customWidth="1"/>
    <col min="13074" max="13074" width="8.33203125" style="6" customWidth="1"/>
    <col min="13075" max="13075" width="9.33203125" style="6" customWidth="1"/>
    <col min="13076" max="13076" width="13" style="6" customWidth="1"/>
    <col min="13077" max="13077" width="9.109375" style="6"/>
    <col min="13078" max="13078" width="9.6640625" style="6" bestFit="1" customWidth="1"/>
    <col min="13079" max="13312" width="9.109375" style="6"/>
    <col min="13313" max="13313" width="5" style="6" customWidth="1"/>
    <col min="13314" max="13314" width="28.44140625" style="6" customWidth="1"/>
    <col min="13315" max="13315" width="8.6640625" style="6" customWidth="1"/>
    <col min="13316" max="13316" width="11.109375" style="6" customWidth="1"/>
    <col min="13317" max="13317" width="10.109375" style="6" customWidth="1"/>
    <col min="13318" max="13318" width="10.33203125" style="6" customWidth="1"/>
    <col min="13319" max="13319" width="8.88671875" style="6" customWidth="1"/>
    <col min="13320" max="13320" width="8.109375" style="6" customWidth="1"/>
    <col min="13321" max="13321" width="7.6640625" style="6" customWidth="1"/>
    <col min="13322" max="13322" width="9.44140625" style="6" customWidth="1"/>
    <col min="13323" max="13323" width="7.6640625" style="6" customWidth="1"/>
    <col min="13324" max="13325" width="7.88671875" style="6" customWidth="1"/>
    <col min="13326" max="13326" width="7.33203125" style="6" customWidth="1"/>
    <col min="13327" max="13327" width="5.5546875" style="6" customWidth="1"/>
    <col min="13328" max="13328" width="7.6640625" style="6" customWidth="1"/>
    <col min="13329" max="13329" width="7.5546875" style="6" customWidth="1"/>
    <col min="13330" max="13330" width="8.33203125" style="6" customWidth="1"/>
    <col min="13331" max="13331" width="9.33203125" style="6" customWidth="1"/>
    <col min="13332" max="13332" width="13" style="6" customWidth="1"/>
    <col min="13333" max="13333" width="9.109375" style="6"/>
    <col min="13334" max="13334" width="9.6640625" style="6" bestFit="1" customWidth="1"/>
    <col min="13335" max="13568" width="9.109375" style="6"/>
    <col min="13569" max="13569" width="5" style="6" customWidth="1"/>
    <col min="13570" max="13570" width="28.44140625" style="6" customWidth="1"/>
    <col min="13571" max="13571" width="8.6640625" style="6" customWidth="1"/>
    <col min="13572" max="13572" width="11.109375" style="6" customWidth="1"/>
    <col min="13573" max="13573" width="10.109375" style="6" customWidth="1"/>
    <col min="13574" max="13574" width="10.33203125" style="6" customWidth="1"/>
    <col min="13575" max="13575" width="8.88671875" style="6" customWidth="1"/>
    <col min="13576" max="13576" width="8.109375" style="6" customWidth="1"/>
    <col min="13577" max="13577" width="7.6640625" style="6" customWidth="1"/>
    <col min="13578" max="13578" width="9.44140625" style="6" customWidth="1"/>
    <col min="13579" max="13579" width="7.6640625" style="6" customWidth="1"/>
    <col min="13580" max="13581" width="7.88671875" style="6" customWidth="1"/>
    <col min="13582" max="13582" width="7.33203125" style="6" customWidth="1"/>
    <col min="13583" max="13583" width="5.5546875" style="6" customWidth="1"/>
    <col min="13584" max="13584" width="7.6640625" style="6" customWidth="1"/>
    <col min="13585" max="13585" width="7.5546875" style="6" customWidth="1"/>
    <col min="13586" max="13586" width="8.33203125" style="6" customWidth="1"/>
    <col min="13587" max="13587" width="9.33203125" style="6" customWidth="1"/>
    <col min="13588" max="13588" width="13" style="6" customWidth="1"/>
    <col min="13589" max="13589" width="9.109375" style="6"/>
    <col min="13590" max="13590" width="9.6640625" style="6" bestFit="1" customWidth="1"/>
    <col min="13591" max="13824" width="9.109375" style="6"/>
    <col min="13825" max="13825" width="5" style="6" customWidth="1"/>
    <col min="13826" max="13826" width="28.44140625" style="6" customWidth="1"/>
    <col min="13827" max="13827" width="8.6640625" style="6" customWidth="1"/>
    <col min="13828" max="13828" width="11.109375" style="6" customWidth="1"/>
    <col min="13829" max="13829" width="10.109375" style="6" customWidth="1"/>
    <col min="13830" max="13830" width="10.33203125" style="6" customWidth="1"/>
    <col min="13831" max="13831" width="8.88671875" style="6" customWidth="1"/>
    <col min="13832" max="13832" width="8.109375" style="6" customWidth="1"/>
    <col min="13833" max="13833" width="7.6640625" style="6" customWidth="1"/>
    <col min="13834" max="13834" width="9.44140625" style="6" customWidth="1"/>
    <col min="13835" max="13835" width="7.6640625" style="6" customWidth="1"/>
    <col min="13836" max="13837" width="7.88671875" style="6" customWidth="1"/>
    <col min="13838" max="13838" width="7.33203125" style="6" customWidth="1"/>
    <col min="13839" max="13839" width="5.5546875" style="6" customWidth="1"/>
    <col min="13840" max="13840" width="7.6640625" style="6" customWidth="1"/>
    <col min="13841" max="13841" width="7.5546875" style="6" customWidth="1"/>
    <col min="13842" max="13842" width="8.33203125" style="6" customWidth="1"/>
    <col min="13843" max="13843" width="9.33203125" style="6" customWidth="1"/>
    <col min="13844" max="13844" width="13" style="6" customWidth="1"/>
    <col min="13845" max="13845" width="9.109375" style="6"/>
    <col min="13846" max="13846" width="9.6640625" style="6" bestFit="1" customWidth="1"/>
    <col min="13847" max="14080" width="9.109375" style="6"/>
    <col min="14081" max="14081" width="5" style="6" customWidth="1"/>
    <col min="14082" max="14082" width="28.44140625" style="6" customWidth="1"/>
    <col min="14083" max="14083" width="8.6640625" style="6" customWidth="1"/>
    <col min="14084" max="14084" width="11.109375" style="6" customWidth="1"/>
    <col min="14085" max="14085" width="10.109375" style="6" customWidth="1"/>
    <col min="14086" max="14086" width="10.33203125" style="6" customWidth="1"/>
    <col min="14087" max="14087" width="8.88671875" style="6" customWidth="1"/>
    <col min="14088" max="14088" width="8.109375" style="6" customWidth="1"/>
    <col min="14089" max="14089" width="7.6640625" style="6" customWidth="1"/>
    <col min="14090" max="14090" width="9.44140625" style="6" customWidth="1"/>
    <col min="14091" max="14091" width="7.6640625" style="6" customWidth="1"/>
    <col min="14092" max="14093" width="7.88671875" style="6" customWidth="1"/>
    <col min="14094" max="14094" width="7.33203125" style="6" customWidth="1"/>
    <col min="14095" max="14095" width="5.5546875" style="6" customWidth="1"/>
    <col min="14096" max="14096" width="7.6640625" style="6" customWidth="1"/>
    <col min="14097" max="14097" width="7.5546875" style="6" customWidth="1"/>
    <col min="14098" max="14098" width="8.33203125" style="6" customWidth="1"/>
    <col min="14099" max="14099" width="9.33203125" style="6" customWidth="1"/>
    <col min="14100" max="14100" width="13" style="6" customWidth="1"/>
    <col min="14101" max="14101" width="9.109375" style="6"/>
    <col min="14102" max="14102" width="9.6640625" style="6" bestFit="1" customWidth="1"/>
    <col min="14103" max="14336" width="9.109375" style="6"/>
    <col min="14337" max="14337" width="5" style="6" customWidth="1"/>
    <col min="14338" max="14338" width="28.44140625" style="6" customWidth="1"/>
    <col min="14339" max="14339" width="8.6640625" style="6" customWidth="1"/>
    <col min="14340" max="14340" width="11.109375" style="6" customWidth="1"/>
    <col min="14341" max="14341" width="10.109375" style="6" customWidth="1"/>
    <col min="14342" max="14342" width="10.33203125" style="6" customWidth="1"/>
    <col min="14343" max="14343" width="8.88671875" style="6" customWidth="1"/>
    <col min="14344" max="14344" width="8.109375" style="6" customWidth="1"/>
    <col min="14345" max="14345" width="7.6640625" style="6" customWidth="1"/>
    <col min="14346" max="14346" width="9.44140625" style="6" customWidth="1"/>
    <col min="14347" max="14347" width="7.6640625" style="6" customWidth="1"/>
    <col min="14348" max="14349" width="7.88671875" style="6" customWidth="1"/>
    <col min="14350" max="14350" width="7.33203125" style="6" customWidth="1"/>
    <col min="14351" max="14351" width="5.5546875" style="6" customWidth="1"/>
    <col min="14352" max="14352" width="7.6640625" style="6" customWidth="1"/>
    <col min="14353" max="14353" width="7.5546875" style="6" customWidth="1"/>
    <col min="14354" max="14354" width="8.33203125" style="6" customWidth="1"/>
    <col min="14355" max="14355" width="9.33203125" style="6" customWidth="1"/>
    <col min="14356" max="14356" width="13" style="6" customWidth="1"/>
    <col min="14357" max="14357" width="9.109375" style="6"/>
    <col min="14358" max="14358" width="9.6640625" style="6" bestFit="1" customWidth="1"/>
    <col min="14359" max="14592" width="9.109375" style="6"/>
    <col min="14593" max="14593" width="5" style="6" customWidth="1"/>
    <col min="14594" max="14594" width="28.44140625" style="6" customWidth="1"/>
    <col min="14595" max="14595" width="8.6640625" style="6" customWidth="1"/>
    <col min="14596" max="14596" width="11.109375" style="6" customWidth="1"/>
    <col min="14597" max="14597" width="10.109375" style="6" customWidth="1"/>
    <col min="14598" max="14598" width="10.33203125" style="6" customWidth="1"/>
    <col min="14599" max="14599" width="8.88671875" style="6" customWidth="1"/>
    <col min="14600" max="14600" width="8.109375" style="6" customWidth="1"/>
    <col min="14601" max="14601" width="7.6640625" style="6" customWidth="1"/>
    <col min="14602" max="14602" width="9.44140625" style="6" customWidth="1"/>
    <col min="14603" max="14603" width="7.6640625" style="6" customWidth="1"/>
    <col min="14604" max="14605" width="7.88671875" style="6" customWidth="1"/>
    <col min="14606" max="14606" width="7.33203125" style="6" customWidth="1"/>
    <col min="14607" max="14607" width="5.5546875" style="6" customWidth="1"/>
    <col min="14608" max="14608" width="7.6640625" style="6" customWidth="1"/>
    <col min="14609" max="14609" width="7.5546875" style="6" customWidth="1"/>
    <col min="14610" max="14610" width="8.33203125" style="6" customWidth="1"/>
    <col min="14611" max="14611" width="9.33203125" style="6" customWidth="1"/>
    <col min="14612" max="14612" width="13" style="6" customWidth="1"/>
    <col min="14613" max="14613" width="9.109375" style="6"/>
    <col min="14614" max="14614" width="9.6640625" style="6" bestFit="1" customWidth="1"/>
    <col min="14615" max="14848" width="9.109375" style="6"/>
    <col min="14849" max="14849" width="5" style="6" customWidth="1"/>
    <col min="14850" max="14850" width="28.44140625" style="6" customWidth="1"/>
    <col min="14851" max="14851" width="8.6640625" style="6" customWidth="1"/>
    <col min="14852" max="14852" width="11.109375" style="6" customWidth="1"/>
    <col min="14853" max="14853" width="10.109375" style="6" customWidth="1"/>
    <col min="14854" max="14854" width="10.33203125" style="6" customWidth="1"/>
    <col min="14855" max="14855" width="8.88671875" style="6" customWidth="1"/>
    <col min="14856" max="14856" width="8.109375" style="6" customWidth="1"/>
    <col min="14857" max="14857" width="7.6640625" style="6" customWidth="1"/>
    <col min="14858" max="14858" width="9.44140625" style="6" customWidth="1"/>
    <col min="14859" max="14859" width="7.6640625" style="6" customWidth="1"/>
    <col min="14860" max="14861" width="7.88671875" style="6" customWidth="1"/>
    <col min="14862" max="14862" width="7.33203125" style="6" customWidth="1"/>
    <col min="14863" max="14863" width="5.5546875" style="6" customWidth="1"/>
    <col min="14864" max="14864" width="7.6640625" style="6" customWidth="1"/>
    <col min="14865" max="14865" width="7.5546875" style="6" customWidth="1"/>
    <col min="14866" max="14866" width="8.33203125" style="6" customWidth="1"/>
    <col min="14867" max="14867" width="9.33203125" style="6" customWidth="1"/>
    <col min="14868" max="14868" width="13" style="6" customWidth="1"/>
    <col min="14869" max="14869" width="9.109375" style="6"/>
    <col min="14870" max="14870" width="9.6640625" style="6" bestFit="1" customWidth="1"/>
    <col min="14871" max="15104" width="9.109375" style="6"/>
    <col min="15105" max="15105" width="5" style="6" customWidth="1"/>
    <col min="15106" max="15106" width="28.44140625" style="6" customWidth="1"/>
    <col min="15107" max="15107" width="8.6640625" style="6" customWidth="1"/>
    <col min="15108" max="15108" width="11.109375" style="6" customWidth="1"/>
    <col min="15109" max="15109" width="10.109375" style="6" customWidth="1"/>
    <col min="15110" max="15110" width="10.33203125" style="6" customWidth="1"/>
    <col min="15111" max="15111" width="8.88671875" style="6" customWidth="1"/>
    <col min="15112" max="15112" width="8.109375" style="6" customWidth="1"/>
    <col min="15113" max="15113" width="7.6640625" style="6" customWidth="1"/>
    <col min="15114" max="15114" width="9.44140625" style="6" customWidth="1"/>
    <col min="15115" max="15115" width="7.6640625" style="6" customWidth="1"/>
    <col min="15116" max="15117" width="7.88671875" style="6" customWidth="1"/>
    <col min="15118" max="15118" width="7.33203125" style="6" customWidth="1"/>
    <col min="15119" max="15119" width="5.5546875" style="6" customWidth="1"/>
    <col min="15120" max="15120" width="7.6640625" style="6" customWidth="1"/>
    <col min="15121" max="15121" width="7.5546875" style="6" customWidth="1"/>
    <col min="15122" max="15122" width="8.33203125" style="6" customWidth="1"/>
    <col min="15123" max="15123" width="9.33203125" style="6" customWidth="1"/>
    <col min="15124" max="15124" width="13" style="6" customWidth="1"/>
    <col min="15125" max="15125" width="9.109375" style="6"/>
    <col min="15126" max="15126" width="9.6640625" style="6" bestFit="1" customWidth="1"/>
    <col min="15127" max="15360" width="9.109375" style="6"/>
    <col min="15361" max="15361" width="5" style="6" customWidth="1"/>
    <col min="15362" max="15362" width="28.44140625" style="6" customWidth="1"/>
    <col min="15363" max="15363" width="8.6640625" style="6" customWidth="1"/>
    <col min="15364" max="15364" width="11.109375" style="6" customWidth="1"/>
    <col min="15365" max="15365" width="10.109375" style="6" customWidth="1"/>
    <col min="15366" max="15366" width="10.33203125" style="6" customWidth="1"/>
    <col min="15367" max="15367" width="8.88671875" style="6" customWidth="1"/>
    <col min="15368" max="15368" width="8.109375" style="6" customWidth="1"/>
    <col min="15369" max="15369" width="7.6640625" style="6" customWidth="1"/>
    <col min="15370" max="15370" width="9.44140625" style="6" customWidth="1"/>
    <col min="15371" max="15371" width="7.6640625" style="6" customWidth="1"/>
    <col min="15372" max="15373" width="7.88671875" style="6" customWidth="1"/>
    <col min="15374" max="15374" width="7.33203125" style="6" customWidth="1"/>
    <col min="15375" max="15375" width="5.5546875" style="6" customWidth="1"/>
    <col min="15376" max="15376" width="7.6640625" style="6" customWidth="1"/>
    <col min="15377" max="15377" width="7.5546875" style="6" customWidth="1"/>
    <col min="15378" max="15378" width="8.33203125" style="6" customWidth="1"/>
    <col min="15379" max="15379" width="9.33203125" style="6" customWidth="1"/>
    <col min="15380" max="15380" width="13" style="6" customWidth="1"/>
    <col min="15381" max="15381" width="9.109375" style="6"/>
    <col min="15382" max="15382" width="9.6640625" style="6" bestFit="1" customWidth="1"/>
    <col min="15383" max="15616" width="9.109375" style="6"/>
    <col min="15617" max="15617" width="5" style="6" customWidth="1"/>
    <col min="15618" max="15618" width="28.44140625" style="6" customWidth="1"/>
    <col min="15619" max="15619" width="8.6640625" style="6" customWidth="1"/>
    <col min="15620" max="15620" width="11.109375" style="6" customWidth="1"/>
    <col min="15621" max="15621" width="10.109375" style="6" customWidth="1"/>
    <col min="15622" max="15622" width="10.33203125" style="6" customWidth="1"/>
    <col min="15623" max="15623" width="8.88671875" style="6" customWidth="1"/>
    <col min="15624" max="15624" width="8.109375" style="6" customWidth="1"/>
    <col min="15625" max="15625" width="7.6640625" style="6" customWidth="1"/>
    <col min="15626" max="15626" width="9.44140625" style="6" customWidth="1"/>
    <col min="15627" max="15627" width="7.6640625" style="6" customWidth="1"/>
    <col min="15628" max="15629" width="7.88671875" style="6" customWidth="1"/>
    <col min="15630" max="15630" width="7.33203125" style="6" customWidth="1"/>
    <col min="15631" max="15631" width="5.5546875" style="6" customWidth="1"/>
    <col min="15632" max="15632" width="7.6640625" style="6" customWidth="1"/>
    <col min="15633" max="15633" width="7.5546875" style="6" customWidth="1"/>
    <col min="15634" max="15634" width="8.33203125" style="6" customWidth="1"/>
    <col min="15635" max="15635" width="9.33203125" style="6" customWidth="1"/>
    <col min="15636" max="15636" width="13" style="6" customWidth="1"/>
    <col min="15637" max="15637" width="9.109375" style="6"/>
    <col min="15638" max="15638" width="9.6640625" style="6" bestFit="1" customWidth="1"/>
    <col min="15639" max="15872" width="9.109375" style="6"/>
    <col min="15873" max="15873" width="5" style="6" customWidth="1"/>
    <col min="15874" max="15874" width="28.44140625" style="6" customWidth="1"/>
    <col min="15875" max="15875" width="8.6640625" style="6" customWidth="1"/>
    <col min="15876" max="15876" width="11.109375" style="6" customWidth="1"/>
    <col min="15877" max="15877" width="10.109375" style="6" customWidth="1"/>
    <col min="15878" max="15878" width="10.33203125" style="6" customWidth="1"/>
    <col min="15879" max="15879" width="8.88671875" style="6" customWidth="1"/>
    <col min="15880" max="15880" width="8.109375" style="6" customWidth="1"/>
    <col min="15881" max="15881" width="7.6640625" style="6" customWidth="1"/>
    <col min="15882" max="15882" width="9.44140625" style="6" customWidth="1"/>
    <col min="15883" max="15883" width="7.6640625" style="6" customWidth="1"/>
    <col min="15884" max="15885" width="7.88671875" style="6" customWidth="1"/>
    <col min="15886" max="15886" width="7.33203125" style="6" customWidth="1"/>
    <col min="15887" max="15887" width="5.5546875" style="6" customWidth="1"/>
    <col min="15888" max="15888" width="7.6640625" style="6" customWidth="1"/>
    <col min="15889" max="15889" width="7.5546875" style="6" customWidth="1"/>
    <col min="15890" max="15890" width="8.33203125" style="6" customWidth="1"/>
    <col min="15891" max="15891" width="9.33203125" style="6" customWidth="1"/>
    <col min="15892" max="15892" width="13" style="6" customWidth="1"/>
    <col min="15893" max="15893" width="9.109375" style="6"/>
    <col min="15894" max="15894" width="9.6640625" style="6" bestFit="1" customWidth="1"/>
    <col min="15895" max="16128" width="9.109375" style="6"/>
    <col min="16129" max="16129" width="5" style="6" customWidth="1"/>
    <col min="16130" max="16130" width="28.44140625" style="6" customWidth="1"/>
    <col min="16131" max="16131" width="8.6640625" style="6" customWidth="1"/>
    <col min="16132" max="16132" width="11.109375" style="6" customWidth="1"/>
    <col min="16133" max="16133" width="10.109375" style="6" customWidth="1"/>
    <col min="16134" max="16134" width="10.33203125" style="6" customWidth="1"/>
    <col min="16135" max="16135" width="8.88671875" style="6" customWidth="1"/>
    <col min="16136" max="16136" width="8.109375" style="6" customWidth="1"/>
    <col min="16137" max="16137" width="7.6640625" style="6" customWidth="1"/>
    <col min="16138" max="16138" width="9.44140625" style="6" customWidth="1"/>
    <col min="16139" max="16139" width="7.6640625" style="6" customWidth="1"/>
    <col min="16140" max="16141" width="7.88671875" style="6" customWidth="1"/>
    <col min="16142" max="16142" width="7.33203125" style="6" customWidth="1"/>
    <col min="16143" max="16143" width="5.5546875" style="6" customWidth="1"/>
    <col min="16144" max="16144" width="7.6640625" style="6" customWidth="1"/>
    <col min="16145" max="16145" width="7.5546875" style="6" customWidth="1"/>
    <col min="16146" max="16146" width="8.33203125" style="6" customWidth="1"/>
    <col min="16147" max="16147" width="9.33203125" style="6" customWidth="1"/>
    <col min="16148" max="16148" width="13" style="6" customWidth="1"/>
    <col min="16149" max="16149" width="9.109375" style="6"/>
    <col min="16150" max="16150" width="9.6640625" style="6" bestFit="1" customWidth="1"/>
    <col min="16151" max="16384" width="9.109375" style="6"/>
  </cols>
  <sheetData>
    <row r="1" spans="1:23" s="1" customFormat="1" ht="15.6" x14ac:dyDescent="0.3">
      <c r="A1" s="134" t="s">
        <v>93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U1" s="2"/>
    </row>
    <row r="2" spans="1:23" s="1" customFormat="1" ht="15.6" x14ac:dyDescent="0.3">
      <c r="A2" s="117" t="s">
        <v>52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U2" s="2"/>
    </row>
    <row r="3" spans="1:23" s="1" customFormat="1" ht="15.6" x14ac:dyDescent="0.3">
      <c r="A3" s="135" t="s">
        <v>91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U3" s="2"/>
    </row>
    <row r="4" spans="1:23" s="1" customFormat="1" ht="15.6" x14ac:dyDescent="0.3">
      <c r="A4" s="136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U4" s="2"/>
    </row>
    <row r="5" spans="1:23" ht="13.8" x14ac:dyDescent="0.25">
      <c r="Q5" s="137" t="s">
        <v>53</v>
      </c>
      <c r="R5" s="137"/>
      <c r="S5" s="137"/>
    </row>
    <row r="6" spans="1:23" s="8" customFormat="1" ht="45" customHeight="1" x14ac:dyDescent="0.3">
      <c r="A6" s="133" t="s">
        <v>54</v>
      </c>
      <c r="B6" s="138" t="s">
        <v>1</v>
      </c>
      <c r="C6" s="133" t="s">
        <v>2</v>
      </c>
      <c r="D6" s="133" t="s">
        <v>55</v>
      </c>
      <c r="E6" s="139"/>
      <c r="F6" s="133" t="s">
        <v>56</v>
      </c>
      <c r="G6" s="133" t="s">
        <v>57</v>
      </c>
      <c r="H6" s="133"/>
      <c r="I6" s="133"/>
      <c r="J6" s="133"/>
      <c r="K6" s="133"/>
      <c r="L6" s="133"/>
      <c r="M6" s="133" t="s">
        <v>92</v>
      </c>
      <c r="N6" s="133"/>
      <c r="O6" s="133"/>
      <c r="P6" s="133"/>
      <c r="Q6" s="133"/>
      <c r="R6" s="133"/>
      <c r="S6" s="133" t="s">
        <v>3</v>
      </c>
      <c r="U6" s="9"/>
    </row>
    <row r="7" spans="1:23" s="8" customFormat="1" ht="26.4" x14ac:dyDescent="0.3">
      <c r="A7" s="133"/>
      <c r="B7" s="138"/>
      <c r="C7" s="133"/>
      <c r="D7" s="10" t="s">
        <v>4</v>
      </c>
      <c r="E7" s="10" t="s">
        <v>58</v>
      </c>
      <c r="F7" s="133"/>
      <c r="G7" s="10" t="s">
        <v>59</v>
      </c>
      <c r="H7" s="10" t="s">
        <v>5</v>
      </c>
      <c r="I7" s="10" t="s">
        <v>60</v>
      </c>
      <c r="J7" s="10" t="s">
        <v>6</v>
      </c>
      <c r="K7" s="10" t="s">
        <v>61</v>
      </c>
      <c r="L7" s="10" t="s">
        <v>7</v>
      </c>
      <c r="M7" s="10" t="s">
        <v>59</v>
      </c>
      <c r="N7" s="10" t="s">
        <v>5</v>
      </c>
      <c r="O7" s="10" t="s">
        <v>60</v>
      </c>
      <c r="P7" s="10" t="s">
        <v>6</v>
      </c>
      <c r="Q7" s="10" t="s">
        <v>61</v>
      </c>
      <c r="R7" s="10" t="s">
        <v>7</v>
      </c>
      <c r="S7" s="133"/>
      <c r="U7" s="9"/>
      <c r="V7" s="9"/>
    </row>
    <row r="8" spans="1:23" s="8" customFormat="1" x14ac:dyDescent="0.3">
      <c r="A8" s="11"/>
      <c r="B8" s="12" t="s">
        <v>28</v>
      </c>
      <c r="C8" s="11" t="s">
        <v>62</v>
      </c>
      <c r="D8" s="11"/>
      <c r="E8" s="13">
        <f t="shared" ref="E8:R8" si="0">+E9+E10</f>
        <v>44426.462</v>
      </c>
      <c r="F8" s="13">
        <f t="shared" si="0"/>
        <v>33290.042922000001</v>
      </c>
      <c r="G8" s="13">
        <f t="shared" si="0"/>
        <v>31423.161</v>
      </c>
      <c r="H8" s="13">
        <f t="shared" si="0"/>
        <v>0</v>
      </c>
      <c r="I8" s="13">
        <f t="shared" si="0"/>
        <v>0</v>
      </c>
      <c r="J8" s="13">
        <f t="shared" si="0"/>
        <v>5572</v>
      </c>
      <c r="K8" s="13">
        <f t="shared" si="0"/>
        <v>25851.161</v>
      </c>
      <c r="L8" s="13">
        <f t="shared" si="0"/>
        <v>0</v>
      </c>
      <c r="M8" s="13">
        <f t="shared" si="0"/>
        <v>1866.8819219999993</v>
      </c>
      <c r="N8" s="13">
        <f t="shared" si="0"/>
        <v>0</v>
      </c>
      <c r="O8" s="13">
        <f t="shared" si="0"/>
        <v>0</v>
      </c>
      <c r="P8" s="13">
        <f t="shared" si="0"/>
        <v>0</v>
      </c>
      <c r="Q8" s="13">
        <f t="shared" si="0"/>
        <v>1866.8819219999993</v>
      </c>
      <c r="R8" s="13">
        <f t="shared" si="0"/>
        <v>0</v>
      </c>
      <c r="S8" s="11"/>
      <c r="U8" s="9"/>
    </row>
    <row r="9" spans="1:23" s="8" customFormat="1" x14ac:dyDescent="0.3">
      <c r="A9" s="11" t="s">
        <v>29</v>
      </c>
      <c r="B9" s="12" t="s">
        <v>63</v>
      </c>
      <c r="C9" s="14"/>
      <c r="D9" s="11"/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5"/>
      <c r="U9" s="9"/>
    </row>
    <row r="10" spans="1:23" s="8" customFormat="1" x14ac:dyDescent="0.3">
      <c r="A10" s="11" t="s">
        <v>31</v>
      </c>
      <c r="B10" s="12" t="s">
        <v>64</v>
      </c>
      <c r="C10" s="16"/>
      <c r="D10" s="17"/>
      <c r="E10" s="18">
        <f>+E11</f>
        <v>44426.462</v>
      </c>
      <c r="F10" s="18">
        <f t="shared" ref="F10:S10" si="1">+F11</f>
        <v>33290.042922000001</v>
      </c>
      <c r="G10" s="18">
        <f t="shared" si="1"/>
        <v>31423.161</v>
      </c>
      <c r="H10" s="18">
        <f t="shared" si="1"/>
        <v>0</v>
      </c>
      <c r="I10" s="18">
        <f t="shared" si="1"/>
        <v>0</v>
      </c>
      <c r="J10" s="18">
        <f t="shared" si="1"/>
        <v>5572</v>
      </c>
      <c r="K10" s="18">
        <f t="shared" si="1"/>
        <v>25851.161</v>
      </c>
      <c r="L10" s="18">
        <f t="shared" si="1"/>
        <v>0</v>
      </c>
      <c r="M10" s="18">
        <f t="shared" si="1"/>
        <v>1866.8819219999993</v>
      </c>
      <c r="N10" s="18">
        <f t="shared" si="1"/>
        <v>0</v>
      </c>
      <c r="O10" s="18">
        <f t="shared" si="1"/>
        <v>0</v>
      </c>
      <c r="P10" s="18">
        <f t="shared" si="1"/>
        <v>0</v>
      </c>
      <c r="Q10" s="18">
        <f t="shared" si="1"/>
        <v>1866.8819219999993</v>
      </c>
      <c r="R10" s="18">
        <f t="shared" si="1"/>
        <v>0</v>
      </c>
      <c r="S10" s="18">
        <f t="shared" si="1"/>
        <v>0</v>
      </c>
      <c r="U10" s="9"/>
    </row>
    <row r="11" spans="1:23" s="8" customFormat="1" x14ac:dyDescent="0.3">
      <c r="A11" s="11"/>
      <c r="B11" s="12" t="s">
        <v>90</v>
      </c>
      <c r="C11" s="16">
        <v>8</v>
      </c>
      <c r="D11" s="17"/>
      <c r="E11" s="18">
        <f>SUM(E12:E19)</f>
        <v>44426.462</v>
      </c>
      <c r="F11" s="18">
        <f t="shared" ref="F11:R11" si="2">SUM(F12:F19)</f>
        <v>33290.042922000001</v>
      </c>
      <c r="G11" s="18">
        <f t="shared" si="2"/>
        <v>31423.161</v>
      </c>
      <c r="H11" s="18">
        <f t="shared" si="2"/>
        <v>0</v>
      </c>
      <c r="I11" s="18">
        <f t="shared" si="2"/>
        <v>0</v>
      </c>
      <c r="J11" s="18">
        <f t="shared" si="2"/>
        <v>5572</v>
      </c>
      <c r="K11" s="18">
        <f t="shared" si="2"/>
        <v>25851.161</v>
      </c>
      <c r="L11" s="18">
        <f t="shared" si="2"/>
        <v>0</v>
      </c>
      <c r="M11" s="18">
        <f t="shared" si="2"/>
        <v>1866.8819219999993</v>
      </c>
      <c r="N11" s="18">
        <f t="shared" si="2"/>
        <v>0</v>
      </c>
      <c r="O11" s="18">
        <f t="shared" si="2"/>
        <v>0</v>
      </c>
      <c r="P11" s="18">
        <f t="shared" si="2"/>
        <v>0</v>
      </c>
      <c r="Q11" s="18">
        <f t="shared" si="2"/>
        <v>1866.8819219999993</v>
      </c>
      <c r="R11" s="18">
        <f t="shared" si="2"/>
        <v>0</v>
      </c>
      <c r="S11" s="18"/>
      <c r="U11" s="9"/>
    </row>
    <row r="12" spans="1:23" ht="52.8" x14ac:dyDescent="0.25">
      <c r="A12" s="20" t="s">
        <v>65</v>
      </c>
      <c r="B12" s="23" t="s">
        <v>66</v>
      </c>
      <c r="C12" s="20" t="s">
        <v>67</v>
      </c>
      <c r="D12" s="20" t="s">
        <v>68</v>
      </c>
      <c r="E12" s="25">
        <v>7196.02</v>
      </c>
      <c r="F12" s="26">
        <v>6548.5999219999994</v>
      </c>
      <c r="G12" s="22">
        <f t="shared" ref="G12:G19" si="3">SUM(H12:L12)</f>
        <v>6271</v>
      </c>
      <c r="H12" s="26"/>
      <c r="I12" s="26"/>
      <c r="J12" s="26">
        <v>2000</v>
      </c>
      <c r="K12" s="27">
        <f>4200+71</f>
        <v>4271</v>
      </c>
      <c r="L12" s="26"/>
      <c r="M12" s="22">
        <f t="shared" ref="M12:M19" si="4">SUM(N12:Q12)</f>
        <v>277.59992199999942</v>
      </c>
      <c r="N12" s="28"/>
      <c r="O12" s="28"/>
      <c r="P12" s="26"/>
      <c r="Q12" s="22">
        <f t="shared" ref="Q12:Q19" si="5">+F12-G12</f>
        <v>277.59992199999942</v>
      </c>
      <c r="R12" s="27"/>
      <c r="S12" s="20"/>
      <c r="U12" s="29"/>
      <c r="V12" s="30"/>
      <c r="W12" s="30"/>
    </row>
    <row r="13" spans="1:23" ht="39.6" x14ac:dyDescent="0.25">
      <c r="A13" s="20" t="s">
        <v>69</v>
      </c>
      <c r="B13" s="23" t="s">
        <v>70</v>
      </c>
      <c r="C13" s="20" t="s">
        <v>67</v>
      </c>
      <c r="D13" s="20" t="s">
        <v>71</v>
      </c>
      <c r="E13" s="25">
        <v>1902.6469999999999</v>
      </c>
      <c r="F13" s="26">
        <v>1567.663</v>
      </c>
      <c r="G13" s="22">
        <f t="shared" si="3"/>
        <v>1498.777</v>
      </c>
      <c r="H13" s="26"/>
      <c r="I13" s="26"/>
      <c r="J13" s="26">
        <v>700</v>
      </c>
      <c r="K13" s="27">
        <f>548.777+250</f>
        <v>798.77700000000004</v>
      </c>
      <c r="L13" s="26"/>
      <c r="M13" s="22">
        <f t="shared" si="4"/>
        <v>68.885999999999967</v>
      </c>
      <c r="N13" s="28"/>
      <c r="O13" s="28"/>
      <c r="P13" s="26"/>
      <c r="Q13" s="22">
        <f t="shared" si="5"/>
        <v>68.885999999999967</v>
      </c>
      <c r="R13" s="27"/>
      <c r="S13" s="20"/>
      <c r="U13" s="29"/>
      <c r="V13" s="30"/>
      <c r="W13" s="30"/>
    </row>
    <row r="14" spans="1:23" ht="66" x14ac:dyDescent="0.25">
      <c r="A14" s="20" t="s">
        <v>72</v>
      </c>
      <c r="B14" s="23" t="s">
        <v>73</v>
      </c>
      <c r="C14" s="20" t="s">
        <v>67</v>
      </c>
      <c r="D14" s="20" t="s">
        <v>74</v>
      </c>
      <c r="E14" s="25">
        <v>4541</v>
      </c>
      <c r="F14" s="26">
        <v>3496.6410000000001</v>
      </c>
      <c r="G14" s="22">
        <f t="shared" si="3"/>
        <v>3150</v>
      </c>
      <c r="H14" s="26"/>
      <c r="I14" s="26"/>
      <c r="J14" s="26">
        <v>650</v>
      </c>
      <c r="K14" s="27">
        <v>2500</v>
      </c>
      <c r="L14" s="26"/>
      <c r="M14" s="22">
        <f t="shared" si="4"/>
        <v>346.64100000000008</v>
      </c>
      <c r="N14" s="28"/>
      <c r="O14" s="28"/>
      <c r="P14" s="26"/>
      <c r="Q14" s="22">
        <f t="shared" si="5"/>
        <v>346.64100000000008</v>
      </c>
      <c r="R14" s="27"/>
      <c r="S14" s="20"/>
      <c r="U14" s="29"/>
      <c r="V14" s="30"/>
      <c r="W14" s="30"/>
    </row>
    <row r="15" spans="1:23" ht="39.6" x14ac:dyDescent="0.25">
      <c r="A15" s="20" t="s">
        <v>75</v>
      </c>
      <c r="B15" s="23" t="s">
        <v>76</v>
      </c>
      <c r="C15" s="20" t="s">
        <v>67</v>
      </c>
      <c r="D15" s="20" t="s">
        <v>77</v>
      </c>
      <c r="E15" s="25">
        <v>7665.223</v>
      </c>
      <c r="F15" s="26">
        <v>2775.8419999999996</v>
      </c>
      <c r="G15" s="22">
        <f t="shared" si="3"/>
        <v>2533.9319999999998</v>
      </c>
      <c r="H15" s="26"/>
      <c r="I15" s="26"/>
      <c r="J15" s="26"/>
      <c r="K15" s="27">
        <f>2133.932+400</f>
        <v>2533.9319999999998</v>
      </c>
      <c r="L15" s="26"/>
      <c r="M15" s="22">
        <f t="shared" si="4"/>
        <v>241.90999999999985</v>
      </c>
      <c r="N15" s="28"/>
      <c r="O15" s="28"/>
      <c r="P15" s="26"/>
      <c r="Q15" s="22">
        <f t="shared" si="5"/>
        <v>241.90999999999985</v>
      </c>
      <c r="R15" s="27"/>
      <c r="S15" s="20"/>
      <c r="U15" s="29"/>
      <c r="V15" s="30"/>
      <c r="W15" s="30"/>
    </row>
    <row r="16" spans="1:23" ht="26.4" x14ac:dyDescent="0.25">
      <c r="A16" s="20" t="s">
        <v>78</v>
      </c>
      <c r="B16" s="23" t="s">
        <v>82</v>
      </c>
      <c r="C16" s="20" t="s">
        <v>67</v>
      </c>
      <c r="D16" s="20" t="s">
        <v>83</v>
      </c>
      <c r="E16" s="25">
        <v>1840.7349999999999</v>
      </c>
      <c r="F16" s="26">
        <v>1012</v>
      </c>
      <c r="G16" s="22">
        <f t="shared" si="3"/>
        <v>850</v>
      </c>
      <c r="H16" s="26"/>
      <c r="I16" s="26"/>
      <c r="J16" s="26"/>
      <c r="K16" s="27">
        <v>850</v>
      </c>
      <c r="L16" s="26"/>
      <c r="M16" s="22">
        <f t="shared" si="4"/>
        <v>162</v>
      </c>
      <c r="N16" s="28"/>
      <c r="O16" s="28"/>
      <c r="P16" s="26"/>
      <c r="Q16" s="22">
        <f t="shared" si="5"/>
        <v>162</v>
      </c>
      <c r="R16" s="27"/>
      <c r="S16" s="20"/>
      <c r="U16" s="29"/>
      <c r="V16" s="30"/>
      <c r="W16" s="30"/>
    </row>
    <row r="17" spans="1:23" ht="26.4" x14ac:dyDescent="0.25">
      <c r="A17" s="20" t="s">
        <v>79</v>
      </c>
      <c r="B17" s="23" t="s">
        <v>84</v>
      </c>
      <c r="C17" s="20" t="s">
        <v>67</v>
      </c>
      <c r="D17" s="20" t="s">
        <v>85</v>
      </c>
      <c r="E17" s="25">
        <v>815.83699999999999</v>
      </c>
      <c r="F17" s="26">
        <v>679.29700000000003</v>
      </c>
      <c r="G17" s="22">
        <f t="shared" si="3"/>
        <v>661.452</v>
      </c>
      <c r="H17" s="26"/>
      <c r="I17" s="26"/>
      <c r="J17" s="26"/>
      <c r="K17" s="27">
        <f>461.452+200</f>
        <v>661.452</v>
      </c>
      <c r="L17" s="26"/>
      <c r="M17" s="22">
        <f t="shared" si="4"/>
        <v>17.845000000000027</v>
      </c>
      <c r="N17" s="28"/>
      <c r="O17" s="28"/>
      <c r="P17" s="26"/>
      <c r="Q17" s="22">
        <f t="shared" si="5"/>
        <v>17.845000000000027</v>
      </c>
      <c r="R17" s="27"/>
      <c r="S17" s="20"/>
      <c r="U17" s="29"/>
      <c r="V17" s="30"/>
      <c r="W17" s="30"/>
    </row>
    <row r="18" spans="1:23" ht="39.6" x14ac:dyDescent="0.25">
      <c r="A18" s="20" t="s">
        <v>80</v>
      </c>
      <c r="B18" s="23" t="s">
        <v>86</v>
      </c>
      <c r="C18" s="20" t="s">
        <v>67</v>
      </c>
      <c r="D18" s="20" t="s">
        <v>87</v>
      </c>
      <c r="E18" s="25">
        <v>7665</v>
      </c>
      <c r="F18" s="26">
        <v>5911</v>
      </c>
      <c r="G18" s="22">
        <f>SUM(H18:L18)</f>
        <v>5509</v>
      </c>
      <c r="H18" s="26"/>
      <c r="I18" s="26"/>
      <c r="J18" s="26">
        <v>500</v>
      </c>
      <c r="K18" s="27">
        <v>5009</v>
      </c>
      <c r="L18" s="26"/>
      <c r="M18" s="22">
        <f t="shared" si="4"/>
        <v>402</v>
      </c>
      <c r="N18" s="28"/>
      <c r="O18" s="28"/>
      <c r="P18" s="26"/>
      <c r="Q18" s="22">
        <f t="shared" si="5"/>
        <v>402</v>
      </c>
      <c r="R18" s="27"/>
      <c r="S18" s="20"/>
      <c r="U18" s="29"/>
      <c r="V18" s="30"/>
      <c r="W18" s="30"/>
    </row>
    <row r="19" spans="1:23" ht="39.6" x14ac:dyDescent="0.25">
      <c r="A19" s="20" t="s">
        <v>81</v>
      </c>
      <c r="B19" s="23" t="s">
        <v>88</v>
      </c>
      <c r="C19" s="20" t="s">
        <v>67</v>
      </c>
      <c r="D19" s="20" t="s">
        <v>89</v>
      </c>
      <c r="E19" s="25">
        <v>12800</v>
      </c>
      <c r="F19" s="26">
        <v>11299</v>
      </c>
      <c r="G19" s="22">
        <f t="shared" si="3"/>
        <v>10949</v>
      </c>
      <c r="H19" s="26"/>
      <c r="I19" s="26"/>
      <c r="J19" s="26">
        <v>1722</v>
      </c>
      <c r="K19" s="27">
        <v>9227</v>
      </c>
      <c r="L19" s="26"/>
      <c r="M19" s="22">
        <f t="shared" si="4"/>
        <v>350</v>
      </c>
      <c r="N19" s="28"/>
      <c r="O19" s="28"/>
      <c r="P19" s="26"/>
      <c r="Q19" s="22">
        <f t="shared" si="5"/>
        <v>350</v>
      </c>
      <c r="R19" s="27"/>
      <c r="S19" s="20"/>
      <c r="T19" s="30"/>
      <c r="U19" s="29"/>
      <c r="V19" s="30"/>
      <c r="W19" s="30"/>
    </row>
    <row r="20" spans="1:23" s="8" customFormat="1" x14ac:dyDescent="0.3">
      <c r="A20" s="10"/>
      <c r="B20" s="21"/>
      <c r="C20" s="20"/>
      <c r="D20" s="20"/>
      <c r="E20" s="24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10"/>
      <c r="S20" s="10"/>
      <c r="U20" s="9"/>
    </row>
    <row r="22" spans="1:23" x14ac:dyDescent="0.25">
      <c r="C22" s="4"/>
      <c r="D22" s="4"/>
      <c r="E22" s="4"/>
      <c r="F22" s="4"/>
      <c r="G22" s="4"/>
      <c r="H22" s="4"/>
      <c r="I22" s="4"/>
      <c r="J22" s="4"/>
      <c r="K22" s="4"/>
      <c r="L22" s="4"/>
      <c r="M22" s="31"/>
      <c r="N22" s="32" t="s">
        <v>94</v>
      </c>
      <c r="O22" s="32"/>
      <c r="P22" s="32"/>
      <c r="Q22" s="32"/>
      <c r="R22" s="32"/>
      <c r="S22" s="32"/>
    </row>
  </sheetData>
  <mergeCells count="13">
    <mergeCell ref="G6:L6"/>
    <mergeCell ref="M6:R6"/>
    <mergeCell ref="S6:S7"/>
    <mergeCell ref="A1:S1"/>
    <mergeCell ref="A2:S2"/>
    <mergeCell ref="A3:S3"/>
    <mergeCell ref="A4:S4"/>
    <mergeCell ref="Q5:S5"/>
    <mergeCell ref="A6:A7"/>
    <mergeCell ref="B6:B7"/>
    <mergeCell ref="C6:C7"/>
    <mergeCell ref="D6:E6"/>
    <mergeCell ref="F6:F7"/>
  </mergeCells>
  <conditionalFormatting sqref="V7 U1:U65398">
    <cfRule type="expression" dxfId="4" priority="2" stopIfTrue="1">
      <formula>AND(COUNTIF(#REF!, U1)+COUNTIF($V$7:$V$7, U1)&gt;1,NOT(ISBLANK(U1)))</formula>
    </cfRule>
  </conditionalFormatting>
  <conditionalFormatting sqref="C1:C8 C10:C65398 D10:S11">
    <cfRule type="expression" dxfId="3" priority="3" stopIfTrue="1">
      <formula>AND(COUNTIF(#REF!, C1)+COUNTIF($C$1:$C$8, C1)+COUNTIF($D$10:$S$10, C1)=1,NOT(ISBLANK(C1)))</formula>
    </cfRule>
    <cfRule type="expression" dxfId="2" priority="4" stopIfTrue="1">
      <formula>AND(COUNTIF(#REF!, C1)+COUNTIF($C$1:$C$8, C1)+COUNTIF($D$10:$S$10, C1)&gt;1,NOT(ISBLANK(C1)))</formula>
    </cfRule>
  </conditionalFormatting>
  <conditionalFormatting sqref="C1:C8 C12:C65398">
    <cfRule type="expression" dxfId="1" priority="5" stopIfTrue="1">
      <formula>AND(COUNTIF($C$1:$C$8, C1)+COUNTIF(#REF!, C1)=1,NOT(ISBLANK(C1)))</formula>
    </cfRule>
  </conditionalFormatting>
  <conditionalFormatting sqref="B1:B65398">
    <cfRule type="duplicateValues" dxfId="0" priority="47"/>
  </conditionalFormatting>
  <pageMargins left="0.2" right="0" top="0.25" bottom="0.25" header="0.3" footer="0.3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02</vt:lpstr>
      <vt:lpstr>01</vt:lpstr>
      <vt:lpstr>03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2023-06-12T09:33:10Z</cp:lastPrinted>
  <dcterms:created xsi:type="dcterms:W3CDTF">2023-06-12T07:21:01Z</dcterms:created>
  <dcterms:modified xsi:type="dcterms:W3CDTF">2023-06-12T09:42:01Z</dcterms:modified>
</cp:coreProperties>
</file>